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27" yWindow="3627" windowWidth="18774" windowHeight="10651" tabRatio="859"/>
  </bookViews>
  <sheets>
    <sheet name="63" sheetId="5" r:id="rId1"/>
    <sheet name="68" sheetId="6" r:id="rId2"/>
    <sheet name="73" sheetId="7" r:id="rId3"/>
    <sheet name="78" sheetId="8" r:id="rId4"/>
    <sheet name="85" sheetId="9" r:id="rId5"/>
    <sheet name="95" sheetId="14" r:id="rId6"/>
    <sheet name="95+" sheetId="10" r:id="rId7"/>
    <sheet name="д58" sheetId="11" r:id="rId8"/>
    <sheet name="д63" sheetId="12" r:id="rId9"/>
    <sheet name="д68" sheetId="15" r:id="rId10"/>
    <sheet name="д68+" sheetId="13" r:id="rId11"/>
    <sheet name="Эстафета" sheetId="16" r:id="rId12"/>
    <sheet name="Лист1" sheetId="17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5"/>
  <c r="I11"/>
  <c r="I12" i="11"/>
  <c r="K12" s="1"/>
  <c r="K12" i="9"/>
  <c r="I12"/>
  <c r="I13"/>
  <c r="K13" s="1"/>
  <c r="I11" i="10"/>
  <c r="K11" s="1"/>
  <c r="I14" i="11"/>
  <c r="K14" s="1"/>
  <c r="I11"/>
  <c r="K11" s="1"/>
  <c r="I13"/>
  <c r="K13" s="1"/>
  <c r="I14" i="13"/>
  <c r="K14" s="1"/>
  <c r="I13"/>
  <c r="K13" s="1"/>
  <c r="I12"/>
  <c r="K12" s="1"/>
  <c r="I15" i="14"/>
  <c r="K15" s="1"/>
  <c r="I11"/>
  <c r="K11" s="1"/>
  <c r="I14"/>
  <c r="K14" s="1"/>
  <c r="I13"/>
  <c r="K13" s="1"/>
  <c r="I14" i="9"/>
  <c r="K14" s="1"/>
  <c r="I11"/>
  <c r="K11" s="1"/>
  <c r="I11" i="8"/>
  <c r="K11" s="1"/>
  <c r="I14"/>
  <c r="K14" s="1"/>
  <c r="I13"/>
  <c r="K13" s="1"/>
  <c r="I16"/>
  <c r="K16" s="1"/>
  <c r="I15"/>
  <c r="K15" s="1"/>
  <c r="I11" i="7"/>
  <c r="K11" s="1"/>
  <c r="I15"/>
  <c r="K15" s="1"/>
  <c r="I12"/>
  <c r="K12" s="1"/>
  <c r="I14"/>
  <c r="K14" s="1"/>
  <c r="I13"/>
  <c r="K13" s="1"/>
  <c r="I11" i="6"/>
  <c r="K11" s="1"/>
  <c r="I12"/>
  <c r="K12" s="1"/>
  <c r="I11" i="5"/>
  <c r="K11" s="1"/>
  <c r="I11" i="12"/>
  <c r="K11" s="1"/>
  <c r="I11" i="13"/>
  <c r="K11" s="1"/>
  <c r="I12" i="8"/>
  <c r="K12" s="1"/>
  <c r="I12" i="14"/>
  <c r="K12" s="1"/>
  <c r="I12" i="5"/>
  <c r="K12" s="1"/>
</calcChain>
</file>

<file path=xl/sharedStrings.xml><?xml version="1.0" encoding="utf-8"?>
<sst xmlns="http://schemas.openxmlformats.org/spreadsheetml/2006/main" count="589" uniqueCount="171">
  <si>
    <t>Место</t>
  </si>
  <si>
    <t>Ф.И.О.</t>
  </si>
  <si>
    <t>Дата рождения</t>
  </si>
  <si>
    <t>Вес гирь</t>
  </si>
  <si>
    <t>Разряд</t>
  </si>
  <si>
    <t>Команда</t>
  </si>
  <si>
    <t>Соб. вес</t>
  </si>
  <si>
    <t>Вып. Разряд</t>
  </si>
  <si>
    <t>Ф.И.О Тренера</t>
  </si>
  <si>
    <t>Томская региональная общественная организация «Федерация гиревого спорта»</t>
  </si>
  <si>
    <t>Протокол</t>
  </si>
  <si>
    <t>Томск, ул. Карпова 4</t>
  </si>
  <si>
    <t>Спортивный зал НИ ТПУ</t>
  </si>
  <si>
    <t>Главный судья</t>
  </si>
  <si>
    <t>Коршунов С.Д.</t>
  </si>
  <si>
    <t>Главный секретарь</t>
  </si>
  <si>
    <t>Вес гирь 16 или 24 кг</t>
  </si>
  <si>
    <t>Кол-во подьемов</t>
  </si>
  <si>
    <t>Ведомоство</t>
  </si>
  <si>
    <t>Весовая категория до 85 кг</t>
  </si>
  <si>
    <t>Весовая категория до 58 кг</t>
  </si>
  <si>
    <t>Весовая категория до 63 кг</t>
  </si>
  <si>
    <t>Весовая категория до 68 кг</t>
  </si>
  <si>
    <t>Весовая категория до 73 кг</t>
  </si>
  <si>
    <t>Весовая категория до 78 кг</t>
  </si>
  <si>
    <t>Коэф. веса гирь</t>
  </si>
  <si>
    <t>Итоговые очки</t>
  </si>
  <si>
    <t xml:space="preserve">Чемпионата Города Томска по гиревому спорту среди мужчин и женщин памяти С. И. Елисеева </t>
  </si>
  <si>
    <t>Группа 1: Мужчины</t>
  </si>
  <si>
    <t>Группа 2: Женщины</t>
  </si>
  <si>
    <t>Весовая категория до 95 кг</t>
  </si>
  <si>
    <t>Весовая категория свыше 95 кг</t>
  </si>
  <si>
    <t>Вес гирь 24 или 32 кг</t>
  </si>
  <si>
    <t>Весовая категория свыше 68 кг</t>
  </si>
  <si>
    <t>Командная эстафета</t>
  </si>
  <si>
    <t>Вес гирь кг</t>
  </si>
  <si>
    <t>Результат</t>
  </si>
  <si>
    <t>Климов Петр</t>
  </si>
  <si>
    <t>КМС</t>
  </si>
  <si>
    <t>ДЮСШ «Победа»</t>
  </si>
  <si>
    <t>Михайлов Владислав</t>
  </si>
  <si>
    <t>Храпов Артем</t>
  </si>
  <si>
    <t>Терещенко Егор</t>
  </si>
  <si>
    <t>Насонова Виктория</t>
  </si>
  <si>
    <t>Панов Алексей</t>
  </si>
  <si>
    <t>Чепуштанов И.В.</t>
  </si>
  <si>
    <t>Самостоятельно</t>
  </si>
  <si>
    <t>Чепуштанов И.В., Шаров Н.Ф.</t>
  </si>
  <si>
    <t>ФСЦ Шегарского района</t>
  </si>
  <si>
    <t>МС</t>
  </si>
  <si>
    <t xml:space="preserve">Бадичева Екатерина </t>
  </si>
  <si>
    <t xml:space="preserve">Мешков Станислав </t>
  </si>
  <si>
    <t xml:space="preserve">Павлова Евгения </t>
  </si>
  <si>
    <t xml:space="preserve">Дьяченко Артем </t>
  </si>
  <si>
    <t xml:space="preserve">Ковалева Арина </t>
  </si>
  <si>
    <t xml:space="preserve">Шелковкин Максим </t>
  </si>
  <si>
    <t xml:space="preserve">Лукша Владимир </t>
  </si>
  <si>
    <t xml:space="preserve">Наумова Анастасия </t>
  </si>
  <si>
    <t xml:space="preserve">Пилипецкий Дмитрий </t>
  </si>
  <si>
    <t xml:space="preserve">Павлова Анжелика </t>
  </si>
  <si>
    <t xml:space="preserve">Кадимов Рахмон </t>
  </si>
  <si>
    <t xml:space="preserve">Князев Андрей </t>
  </si>
  <si>
    <t xml:space="preserve">Цибулевич Елена </t>
  </si>
  <si>
    <t>ТГПУ</t>
  </si>
  <si>
    <t>Полянский В.С.</t>
  </si>
  <si>
    <t>Иванов Д.С.</t>
  </si>
  <si>
    <t>Полянский В.С., Сидельников А.А.</t>
  </si>
  <si>
    <t>Полянский В.С., Перемитин Ф.В.</t>
  </si>
  <si>
    <t>Полянский В.С.,Сидельников А.А.</t>
  </si>
  <si>
    <t xml:space="preserve">Веселов Александр </t>
  </si>
  <si>
    <t>ТПУ</t>
  </si>
  <si>
    <t xml:space="preserve">Шадрин Владислав </t>
  </si>
  <si>
    <t xml:space="preserve">Слоквенко Владимир </t>
  </si>
  <si>
    <t>Голещихин Даниил</t>
  </si>
  <si>
    <t>Гусаров Иван</t>
  </si>
  <si>
    <t>Коршунов Сергей</t>
  </si>
  <si>
    <t xml:space="preserve">Тимашков Иван </t>
  </si>
  <si>
    <t>ТГАСУ</t>
  </si>
  <si>
    <t>Новиков Андрей</t>
  </si>
  <si>
    <t>Смоленцев Игорь</t>
  </si>
  <si>
    <t>Михеев Глеб</t>
  </si>
  <si>
    <t>Дмитриев С.Г.</t>
  </si>
  <si>
    <t>КГС "Славянская сила"</t>
  </si>
  <si>
    <t>Ажермачев А.Б., Шаров Н.Ф.</t>
  </si>
  <si>
    <t>Ажермачев Данил</t>
  </si>
  <si>
    <t>КГС " Славянская сила"</t>
  </si>
  <si>
    <t>Ажермачев А.Б.</t>
  </si>
  <si>
    <t>ДЮСШ «Победа», ТГАСУ</t>
  </si>
  <si>
    <t>б/р</t>
  </si>
  <si>
    <t>Упарвление физической культуры и спорта администрации города Томска</t>
  </si>
  <si>
    <t>Зайнулин Р.З. (СС1К)</t>
  </si>
  <si>
    <t>Романова Р.А. (ССВК)</t>
  </si>
  <si>
    <t>Разрядные нормативы, 24 кг</t>
  </si>
  <si>
    <t>I</t>
  </si>
  <si>
    <t>II</t>
  </si>
  <si>
    <t>III</t>
  </si>
  <si>
    <t>Разрядные нормативы, 16 кг</t>
  </si>
  <si>
    <t>63.0</t>
  </si>
  <si>
    <t>60.45</t>
  </si>
  <si>
    <t>63.60</t>
  </si>
  <si>
    <t>67.30</t>
  </si>
  <si>
    <t>73.00</t>
  </si>
  <si>
    <t>69.70</t>
  </si>
  <si>
    <t>70.20</t>
  </si>
  <si>
    <t>72.25</t>
  </si>
  <si>
    <t>72.55</t>
  </si>
  <si>
    <t>73.10</t>
  </si>
  <si>
    <t>74.65</t>
  </si>
  <si>
    <t>76.45</t>
  </si>
  <si>
    <t>74.95</t>
  </si>
  <si>
    <t>76.05</t>
  </si>
  <si>
    <t>77.70</t>
  </si>
  <si>
    <t>Пчелинцев Алексадр</t>
  </si>
  <si>
    <t>78.65</t>
  </si>
  <si>
    <t>81.75</t>
  </si>
  <si>
    <t>78.70</t>
  </si>
  <si>
    <t>84.55</t>
  </si>
  <si>
    <t>93.50</t>
  </si>
  <si>
    <t>89.65</t>
  </si>
  <si>
    <t>89.35</t>
  </si>
  <si>
    <t>89.25</t>
  </si>
  <si>
    <t>95.05</t>
  </si>
  <si>
    <t>88.20</t>
  </si>
  <si>
    <t>Поликарпова Екатерина</t>
  </si>
  <si>
    <t>Кристалл</t>
  </si>
  <si>
    <t>58.00</t>
  </si>
  <si>
    <t>56.85</t>
  </si>
  <si>
    <t>56.00</t>
  </si>
  <si>
    <t>56.90</t>
  </si>
  <si>
    <t>89.50</t>
  </si>
  <si>
    <t>67.20</t>
  </si>
  <si>
    <t>89.90</t>
  </si>
  <si>
    <t>74.15</t>
  </si>
  <si>
    <t>Вызов</t>
  </si>
  <si>
    <t>Помост</t>
  </si>
  <si>
    <t>ФИО</t>
  </si>
  <si>
    <t>Категория</t>
  </si>
  <si>
    <t>Мешков Станислав</t>
  </si>
  <si>
    <t>Фосс Сергей</t>
  </si>
  <si>
    <t>Князев Андрей</t>
  </si>
  <si>
    <t>Шадрин Владислав</t>
  </si>
  <si>
    <t>Пилепецкий Дмитрий</t>
  </si>
  <si>
    <t>Дьяченко Артем</t>
  </si>
  <si>
    <t>Кадимов Рахмон</t>
  </si>
  <si>
    <t>Пчелинцев Александр</t>
  </si>
  <si>
    <t>Слоквенко Владимир</t>
  </si>
  <si>
    <t>Лукша Владимир</t>
  </si>
  <si>
    <t>Шелковкин Максим</t>
  </si>
  <si>
    <t>Веселов Александр</t>
  </si>
  <si>
    <t>Тимашков Иван</t>
  </si>
  <si>
    <t>Поликарпова Екатирина</t>
  </si>
  <si>
    <t xml:space="preserve">цибулевич Елена </t>
  </si>
  <si>
    <t>Павлова Евгения</t>
  </si>
  <si>
    <t>Бадичева Екатерина</t>
  </si>
  <si>
    <t>Павлова Анжелика</t>
  </si>
  <si>
    <t>Ковалева Арина</t>
  </si>
  <si>
    <t>Носонова Виктория</t>
  </si>
  <si>
    <t xml:space="preserve">Ягницына Виолетта </t>
  </si>
  <si>
    <t>Наумова Анастасия</t>
  </si>
  <si>
    <t>95+</t>
  </si>
  <si>
    <t>68+</t>
  </si>
  <si>
    <t xml:space="preserve">Фоос Сергей </t>
  </si>
  <si>
    <t>Ягницына Виолетта</t>
  </si>
  <si>
    <t>Дмитриев С.Г., Бажин А.М.</t>
  </si>
  <si>
    <t>Фоос Сергей</t>
  </si>
  <si>
    <t>Тимофеев Н.А.</t>
  </si>
  <si>
    <t>ск"Кристалл"</t>
  </si>
  <si>
    <t>Словенко Владимир</t>
  </si>
  <si>
    <t>Голещихин Данил</t>
  </si>
  <si>
    <t>Чепуштанов И.В., Дмитриев С.Г.</t>
  </si>
  <si>
    <t>Перемитин Ф.В., Ажермачёв А.Б., Дмитриев С.Г.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</si>
</sst>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Alignment="1"/>
    <xf numFmtId="0" fontId="4" fillId="0" borderId="0" xfId="2" applyFont="1" applyBorder="1" applyAlignment="1"/>
    <xf numFmtId="0" fontId="4" fillId="0" borderId="0" xfId="2" applyFont="1" applyAlignment="1">
      <alignment horizontal="left"/>
    </xf>
    <xf numFmtId="0" fontId="4" fillId="0" borderId="0" xfId="2" applyFont="1" applyBorder="1"/>
    <xf numFmtId="0" fontId="8" fillId="0" borderId="0" xfId="2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" xfId="0" applyFont="1" applyBorder="1"/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6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2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8"/>
  <sheetViews>
    <sheetView tabSelected="1" view="pageBreakPreview" topLeftCell="A3" zoomScale="85" zoomScaleNormal="85" zoomScaleSheetLayoutView="85" workbookViewId="0">
      <selection activeCell="F25" sqref="F25:F28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21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>
        <v>1</v>
      </c>
      <c r="B11" s="21" t="s">
        <v>51</v>
      </c>
      <c r="C11" s="22">
        <v>2003</v>
      </c>
      <c r="D11" s="22">
        <v>24</v>
      </c>
      <c r="E11" s="22" t="s">
        <v>88</v>
      </c>
      <c r="F11" s="22" t="s">
        <v>63</v>
      </c>
      <c r="G11" s="20"/>
      <c r="H11" s="4" t="s">
        <v>98</v>
      </c>
      <c r="I11" s="20">
        <f t="shared" ref="I11" si="0">IF(D11=32, 2.4, 1)</f>
        <v>1</v>
      </c>
      <c r="J11" s="20">
        <v>65</v>
      </c>
      <c r="K11" s="20">
        <f t="shared" ref="K11" si="1">J11*I11</f>
        <v>65</v>
      </c>
      <c r="L11" s="20"/>
      <c r="M11" s="20" t="s">
        <v>64</v>
      </c>
    </row>
    <row r="12" spans="1:13">
      <c r="A12" s="4">
        <v>2</v>
      </c>
      <c r="B12" s="21" t="s">
        <v>42</v>
      </c>
      <c r="C12" s="22">
        <v>2004</v>
      </c>
      <c r="D12" s="22">
        <v>24</v>
      </c>
      <c r="E12" s="22" t="s">
        <v>88</v>
      </c>
      <c r="F12" s="23" t="s">
        <v>39</v>
      </c>
      <c r="G12" s="20"/>
      <c r="H12" s="4" t="s">
        <v>97</v>
      </c>
      <c r="I12" s="20">
        <f>IF(D12=32, 2.4, 1)</f>
        <v>1</v>
      </c>
      <c r="J12" s="20">
        <v>20</v>
      </c>
      <c r="K12" s="20">
        <f>J12*I12</f>
        <v>20</v>
      </c>
      <c r="L12" s="20"/>
      <c r="M12" s="20" t="s">
        <v>45</v>
      </c>
    </row>
    <row r="14" spans="1:13">
      <c r="A14" s="13" t="s">
        <v>13</v>
      </c>
      <c r="B14" s="13"/>
      <c r="C14" s="30" t="s">
        <v>91</v>
      </c>
      <c r="D14" s="12"/>
      <c r="E14" s="16"/>
      <c r="F14" s="13" t="s">
        <v>15</v>
      </c>
      <c r="G14" s="15"/>
      <c r="H14" t="s">
        <v>90</v>
      </c>
      <c r="I14" s="13"/>
      <c r="L14" s="14"/>
    </row>
    <row r="16" spans="1:13">
      <c r="C16" s="43" t="s">
        <v>92</v>
      </c>
      <c r="D16" s="43"/>
      <c r="E16" s="43"/>
    </row>
    <row r="17" spans="3:5">
      <c r="C17" s="32" t="s">
        <v>93</v>
      </c>
      <c r="D17" s="32" t="s">
        <v>94</v>
      </c>
      <c r="E17" s="32" t="s">
        <v>95</v>
      </c>
    </row>
    <row r="18" spans="3:5">
      <c r="C18" s="32">
        <v>60</v>
      </c>
      <c r="D18" s="32">
        <v>49</v>
      </c>
      <c r="E18" s="32">
        <v>39</v>
      </c>
    </row>
  </sheetData>
  <mergeCells count="14">
    <mergeCell ref="M9:M10"/>
    <mergeCell ref="I9:I10"/>
    <mergeCell ref="K9:K10"/>
    <mergeCell ref="G9:G10"/>
    <mergeCell ref="H9:H10"/>
    <mergeCell ref="J9:J10"/>
    <mergeCell ref="L9:L10"/>
    <mergeCell ref="C16:E16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3"/>
  <sheetViews>
    <sheetView view="pageBreakPreview" zoomScale="85" zoomScaleNormal="85" zoomScaleSheetLayoutView="85" workbookViewId="0">
      <selection activeCell="G20" sqref="G20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29</v>
      </c>
    </row>
    <row r="7" spans="1:13" ht="14.45" customHeight="1">
      <c r="F7" s="2"/>
      <c r="G7" s="5" t="s">
        <v>22</v>
      </c>
    </row>
    <row r="8" spans="1:13" ht="14.45" customHeight="1">
      <c r="B8" t="s">
        <v>16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24">
        <v>1</v>
      </c>
      <c r="B11" s="24" t="s">
        <v>54</v>
      </c>
      <c r="C11" s="25">
        <v>2004</v>
      </c>
      <c r="D11" s="25">
        <v>24</v>
      </c>
      <c r="E11" s="25">
        <v>1</v>
      </c>
      <c r="F11" s="25" t="s">
        <v>63</v>
      </c>
      <c r="G11" s="24"/>
      <c r="H11" s="34" t="s">
        <v>130</v>
      </c>
      <c r="I11" s="24">
        <f>IF(D11=24, 2.4, 1)</f>
        <v>2.4</v>
      </c>
      <c r="J11" s="20">
        <v>57</v>
      </c>
      <c r="K11" s="20">
        <f>J11*I11</f>
        <v>136.79999999999998</v>
      </c>
      <c r="L11" s="24"/>
      <c r="M11" s="41" t="s">
        <v>68</v>
      </c>
    </row>
    <row r="13" spans="1:13">
      <c r="A13" s="13" t="s">
        <v>13</v>
      </c>
      <c r="B13" s="13"/>
      <c r="C13" s="30" t="s">
        <v>91</v>
      </c>
      <c r="D13" s="12"/>
      <c r="E13" s="16"/>
      <c r="F13" s="13" t="s">
        <v>15</v>
      </c>
      <c r="G13" s="15"/>
      <c r="H13" t="s">
        <v>90</v>
      </c>
      <c r="I13" s="13"/>
      <c r="L13" s="14"/>
    </row>
  </sheetData>
  <mergeCells count="13">
    <mergeCell ref="F9:F10"/>
    <mergeCell ref="A9:A10"/>
    <mergeCell ref="B9:B10"/>
    <mergeCell ref="C9:C10"/>
    <mergeCell ref="D9:D10"/>
    <mergeCell ref="E9:E10"/>
    <mergeCell ref="M9:M10"/>
    <mergeCell ref="G9:G10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6"/>
  <sheetViews>
    <sheetView view="pageBreakPreview" zoomScale="85" zoomScaleNormal="85" zoomScaleSheetLayoutView="85" workbookViewId="0">
      <selection activeCell="B18" sqref="B18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29</v>
      </c>
    </row>
    <row r="7" spans="1:13" ht="14.45" customHeight="1">
      <c r="F7" s="2"/>
      <c r="G7" s="5" t="s">
        <v>33</v>
      </c>
    </row>
    <row r="8" spans="1:13" ht="14.45" customHeight="1">
      <c r="B8" t="s">
        <v>16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24">
        <v>1</v>
      </c>
      <c r="B11" s="24" t="s">
        <v>43</v>
      </c>
      <c r="C11" s="25">
        <v>1999</v>
      </c>
      <c r="D11" s="25">
        <v>24</v>
      </c>
      <c r="E11" s="25" t="s">
        <v>38</v>
      </c>
      <c r="F11" s="25" t="s">
        <v>39</v>
      </c>
      <c r="G11" s="24"/>
      <c r="H11" s="34" t="s">
        <v>131</v>
      </c>
      <c r="I11" s="24">
        <f>IF(D11=24, 2.4, 1)</f>
        <v>2.4</v>
      </c>
      <c r="J11" s="24">
        <v>134</v>
      </c>
      <c r="K11" s="24">
        <f>J11*I11</f>
        <v>321.59999999999997</v>
      </c>
      <c r="L11" s="24"/>
      <c r="M11" s="24" t="s">
        <v>47</v>
      </c>
    </row>
    <row r="12" spans="1:13">
      <c r="A12" s="24">
        <v>2</v>
      </c>
      <c r="B12" s="34" t="s">
        <v>162</v>
      </c>
      <c r="C12" s="25">
        <v>2004</v>
      </c>
      <c r="D12" s="25">
        <v>16</v>
      </c>
      <c r="E12" s="22" t="s">
        <v>88</v>
      </c>
      <c r="F12" s="25" t="s">
        <v>82</v>
      </c>
      <c r="G12" s="24"/>
      <c r="H12" s="34" t="s">
        <v>132</v>
      </c>
      <c r="I12" s="24">
        <f>IF(D12=24, 2.4, 1)</f>
        <v>1</v>
      </c>
      <c r="J12" s="20">
        <v>194</v>
      </c>
      <c r="K12" s="20">
        <f>J12*I12</f>
        <v>194</v>
      </c>
      <c r="L12" s="24"/>
      <c r="M12" s="24" t="s">
        <v>83</v>
      </c>
    </row>
    <row r="13" spans="1:13">
      <c r="A13" s="24">
        <v>3</v>
      </c>
      <c r="B13" s="26" t="s">
        <v>59</v>
      </c>
      <c r="C13" s="25">
        <v>2001</v>
      </c>
      <c r="D13" s="25">
        <v>16</v>
      </c>
      <c r="E13" s="22" t="s">
        <v>88</v>
      </c>
      <c r="F13" s="25" t="s">
        <v>63</v>
      </c>
      <c r="G13" s="24"/>
      <c r="H13" s="34" t="s">
        <v>129</v>
      </c>
      <c r="I13" s="24">
        <f>IF(D13=24, 2.4, 1)</f>
        <v>1</v>
      </c>
      <c r="J13" s="20">
        <v>169</v>
      </c>
      <c r="K13" s="20">
        <f>J13*I13</f>
        <v>169</v>
      </c>
      <c r="L13" s="24"/>
      <c r="M13" s="24" t="s">
        <v>64</v>
      </c>
    </row>
    <row r="14" spans="1:13">
      <c r="A14" s="24">
        <v>4</v>
      </c>
      <c r="B14" s="26" t="s">
        <v>57</v>
      </c>
      <c r="C14" s="25">
        <v>2002</v>
      </c>
      <c r="D14" s="25">
        <v>16</v>
      </c>
      <c r="E14" s="25">
        <v>3</v>
      </c>
      <c r="F14" s="25" t="s">
        <v>63</v>
      </c>
      <c r="G14" s="24"/>
      <c r="H14" s="34" t="s">
        <v>102</v>
      </c>
      <c r="I14" s="24">
        <f>IF(D14=24, 2.4, 1)</f>
        <v>1</v>
      </c>
      <c r="J14" s="20">
        <v>80</v>
      </c>
      <c r="K14" s="20">
        <f>J14*I14</f>
        <v>80</v>
      </c>
      <c r="L14" s="24"/>
      <c r="M14" s="24" t="s">
        <v>64</v>
      </c>
    </row>
    <row r="16" spans="1:13">
      <c r="A16" s="13" t="s">
        <v>13</v>
      </c>
      <c r="B16" s="13"/>
      <c r="C16" s="30" t="s">
        <v>91</v>
      </c>
      <c r="D16" s="12"/>
      <c r="E16" s="16"/>
      <c r="F16" s="13" t="s">
        <v>15</v>
      </c>
      <c r="G16" s="15"/>
      <c r="H16" t="s">
        <v>90</v>
      </c>
      <c r="I16" s="13"/>
      <c r="L16" s="14"/>
    </row>
  </sheetData>
  <sortState ref="A11:M15">
    <sortCondition descending="1" ref="K11:K15"/>
  </sortState>
  <mergeCells count="13"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3"/>
  <sheetViews>
    <sheetView topLeftCell="A7" zoomScale="70" zoomScaleNormal="70" workbookViewId="0">
      <selection activeCell="J26" sqref="J26:J27"/>
    </sheetView>
  </sheetViews>
  <sheetFormatPr defaultRowHeight="14.3"/>
  <cols>
    <col min="2" max="2" width="26.5" customWidth="1"/>
    <col min="6" max="6" width="22.875" customWidth="1"/>
    <col min="7" max="7" width="14.375" customWidth="1"/>
    <col min="8" max="8" width="10.25" customWidth="1"/>
    <col min="9" max="9" width="10" customWidth="1"/>
    <col min="10" max="10" width="28.75" customWidth="1"/>
    <col min="11" max="11" width="11.375" customWidth="1"/>
    <col min="13" max="13" width="28.5" customWidth="1"/>
  </cols>
  <sheetData>
    <row r="1" spans="1:10" ht="14.45" customHeight="1">
      <c r="G1" s="3" t="s">
        <v>89</v>
      </c>
    </row>
    <row r="2" spans="1:10" ht="14.45" customHeight="1">
      <c r="G2" s="9" t="s">
        <v>9</v>
      </c>
    </row>
    <row r="3" spans="1:10" ht="14.45" customHeight="1">
      <c r="C3" s="11"/>
      <c r="D3" s="11"/>
      <c r="G3" s="5"/>
    </row>
    <row r="4" spans="1:10" ht="14.45" customHeight="1">
      <c r="B4" s="6">
        <v>44849</v>
      </c>
      <c r="C4" s="10"/>
      <c r="D4" s="10"/>
      <c r="F4" s="5"/>
      <c r="G4" s="5" t="s">
        <v>10</v>
      </c>
    </row>
    <row r="5" spans="1:10" ht="14.45" customHeight="1">
      <c r="B5" s="7" t="s">
        <v>11</v>
      </c>
      <c r="F5" s="5"/>
      <c r="G5" s="5" t="s">
        <v>27</v>
      </c>
    </row>
    <row r="6" spans="1:10" ht="14.45" customHeight="1">
      <c r="B6" s="17" t="s">
        <v>12</v>
      </c>
      <c r="F6" s="1"/>
      <c r="G6" s="5" t="s">
        <v>34</v>
      </c>
    </row>
    <row r="7" spans="1:10" ht="14.45" customHeight="1">
      <c r="F7" s="2"/>
      <c r="G7" s="5"/>
    </row>
    <row r="8" spans="1:10" ht="14.45" customHeight="1">
      <c r="B8" t="s">
        <v>35</v>
      </c>
      <c r="F8" s="2"/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4.45" customHeight="1">
      <c r="A12" s="44" t="s">
        <v>0</v>
      </c>
      <c r="B12" s="44" t="s">
        <v>1</v>
      </c>
      <c r="C12" s="44" t="s">
        <v>2</v>
      </c>
      <c r="D12" s="44" t="s">
        <v>3</v>
      </c>
      <c r="E12" s="44" t="s">
        <v>4</v>
      </c>
      <c r="F12" s="44" t="s">
        <v>5</v>
      </c>
      <c r="G12" s="44" t="s">
        <v>18</v>
      </c>
      <c r="H12" s="44" t="s">
        <v>17</v>
      </c>
      <c r="I12" s="45" t="s">
        <v>36</v>
      </c>
      <c r="J12" s="44" t="s">
        <v>8</v>
      </c>
    </row>
    <row r="13" spans="1:10">
      <c r="A13" s="44"/>
      <c r="B13" s="44"/>
      <c r="C13" s="44"/>
      <c r="D13" s="44"/>
      <c r="E13" s="44"/>
      <c r="F13" s="44"/>
      <c r="G13" s="44"/>
      <c r="H13" s="44"/>
      <c r="I13" s="46"/>
      <c r="J13" s="44"/>
    </row>
    <row r="14" spans="1:10">
      <c r="A14" s="50">
        <v>1</v>
      </c>
      <c r="B14" s="4" t="s">
        <v>139</v>
      </c>
      <c r="C14" s="4"/>
      <c r="D14" s="53"/>
      <c r="E14" s="4"/>
      <c r="F14" s="56" t="s">
        <v>63</v>
      </c>
      <c r="G14" s="4"/>
      <c r="H14" s="33"/>
      <c r="I14" s="50">
        <v>150</v>
      </c>
      <c r="J14" s="24" t="s">
        <v>65</v>
      </c>
    </row>
    <row r="15" spans="1:10">
      <c r="A15" s="51"/>
      <c r="B15" s="4" t="s">
        <v>146</v>
      </c>
      <c r="C15" s="4"/>
      <c r="D15" s="54"/>
      <c r="E15" s="4"/>
      <c r="F15" s="57"/>
      <c r="G15" s="4"/>
      <c r="H15" s="33"/>
      <c r="I15" s="51"/>
      <c r="J15" s="24" t="s">
        <v>64</v>
      </c>
    </row>
    <row r="16" spans="1:10">
      <c r="A16" s="51"/>
      <c r="B16" s="4" t="s">
        <v>143</v>
      </c>
      <c r="C16" s="4"/>
      <c r="D16" s="54"/>
      <c r="E16" s="4"/>
      <c r="F16" s="57"/>
      <c r="G16" s="4"/>
      <c r="H16" s="33"/>
      <c r="I16" s="51"/>
      <c r="J16" s="24" t="s">
        <v>64</v>
      </c>
    </row>
    <row r="17" spans="1:10">
      <c r="A17" s="51"/>
      <c r="B17" s="18" t="s">
        <v>147</v>
      </c>
      <c r="C17" s="18"/>
      <c r="D17" s="54"/>
      <c r="E17" s="18"/>
      <c r="F17" s="58"/>
      <c r="G17" s="18"/>
      <c r="H17" s="42"/>
      <c r="I17" s="51"/>
      <c r="J17" s="24" t="s">
        <v>67</v>
      </c>
    </row>
    <row r="18" spans="1:10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14.45" customHeight="1">
      <c r="A19" s="44" t="s">
        <v>0</v>
      </c>
      <c r="B19" s="44" t="s">
        <v>1</v>
      </c>
      <c r="C19" s="44" t="s">
        <v>2</v>
      </c>
      <c r="D19" s="44" t="s">
        <v>3</v>
      </c>
      <c r="E19" s="44" t="s">
        <v>4</v>
      </c>
      <c r="F19" s="44" t="s">
        <v>5</v>
      </c>
      <c r="G19" s="44" t="s">
        <v>18</v>
      </c>
      <c r="H19" s="44" t="s">
        <v>17</v>
      </c>
      <c r="I19" s="45" t="s">
        <v>36</v>
      </c>
      <c r="J19" s="44" t="s">
        <v>8</v>
      </c>
    </row>
    <row r="20" spans="1:10">
      <c r="A20" s="44"/>
      <c r="B20" s="44"/>
      <c r="C20" s="44"/>
      <c r="D20" s="44"/>
      <c r="E20" s="44"/>
      <c r="F20" s="44"/>
      <c r="G20" s="44"/>
      <c r="H20" s="44"/>
      <c r="I20" s="46"/>
      <c r="J20" s="44"/>
    </row>
    <row r="21" spans="1:10">
      <c r="A21" s="50">
        <v>2</v>
      </c>
      <c r="B21" s="4" t="s">
        <v>167</v>
      </c>
      <c r="C21" s="4"/>
      <c r="D21" s="53"/>
      <c r="E21" s="4"/>
      <c r="F21" s="56" t="s">
        <v>70</v>
      </c>
      <c r="G21" s="4"/>
      <c r="H21" s="33">
        <v>28</v>
      </c>
      <c r="I21" s="50">
        <v>148</v>
      </c>
      <c r="J21" s="24" t="s">
        <v>14</v>
      </c>
    </row>
    <row r="22" spans="1:10">
      <c r="A22" s="51"/>
      <c r="B22" s="4" t="s">
        <v>140</v>
      </c>
      <c r="C22" s="4"/>
      <c r="D22" s="54"/>
      <c r="E22" s="4"/>
      <c r="F22" s="57"/>
      <c r="G22" s="4"/>
      <c r="H22" s="33"/>
      <c r="I22" s="51"/>
      <c r="J22" s="24" t="s">
        <v>14</v>
      </c>
    </row>
    <row r="23" spans="1:10">
      <c r="A23" s="51"/>
      <c r="B23" s="4" t="s">
        <v>168</v>
      </c>
      <c r="C23" s="4"/>
      <c r="D23" s="54"/>
      <c r="E23" s="4"/>
      <c r="F23" s="57"/>
      <c r="G23" s="4"/>
      <c r="H23" s="33"/>
      <c r="I23" s="51"/>
      <c r="J23" s="24" t="s">
        <v>14</v>
      </c>
    </row>
    <row r="24" spans="1:10">
      <c r="A24" s="52"/>
      <c r="B24" s="4" t="s">
        <v>75</v>
      </c>
      <c r="C24" s="4"/>
      <c r="D24" s="55"/>
      <c r="E24" s="4"/>
      <c r="F24" s="58"/>
      <c r="G24" s="4"/>
      <c r="H24" s="33"/>
      <c r="I24" s="52"/>
      <c r="J24" s="24" t="s">
        <v>14</v>
      </c>
    </row>
    <row r="26" spans="1:10" ht="14.45" customHeight="1">
      <c r="A26" s="44" t="s">
        <v>0</v>
      </c>
      <c r="B26" s="44" t="s">
        <v>1</v>
      </c>
      <c r="C26" s="44" t="s">
        <v>2</v>
      </c>
      <c r="D26" s="44" t="s">
        <v>3</v>
      </c>
      <c r="E26" s="44" t="s">
        <v>4</v>
      </c>
      <c r="F26" s="44" t="s">
        <v>5</v>
      </c>
      <c r="G26" s="44" t="s">
        <v>18</v>
      </c>
      <c r="H26" s="44" t="s">
        <v>17</v>
      </c>
      <c r="I26" s="44" t="s">
        <v>36</v>
      </c>
      <c r="J26" s="44" t="s">
        <v>8</v>
      </c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43">
        <v>3</v>
      </c>
      <c r="B28" s="4" t="s">
        <v>164</v>
      </c>
      <c r="C28" s="4"/>
      <c r="D28" s="59"/>
      <c r="E28" s="4"/>
      <c r="F28" s="60" t="s">
        <v>77</v>
      </c>
      <c r="G28" s="4"/>
      <c r="H28" s="33"/>
      <c r="I28" s="43">
        <v>141</v>
      </c>
      <c r="J28" s="34" t="s">
        <v>163</v>
      </c>
    </row>
    <row r="29" spans="1:10">
      <c r="A29" s="43"/>
      <c r="B29" s="21" t="s">
        <v>78</v>
      </c>
      <c r="C29" s="4"/>
      <c r="D29" s="59"/>
      <c r="E29" s="4"/>
      <c r="F29" s="60"/>
      <c r="G29" s="4"/>
      <c r="H29" s="33"/>
      <c r="I29" s="43"/>
      <c r="J29" s="39" t="s">
        <v>169</v>
      </c>
    </row>
    <row r="30" spans="1:10">
      <c r="A30" s="43"/>
      <c r="B30" s="4" t="s">
        <v>37</v>
      </c>
      <c r="C30" s="4"/>
      <c r="D30" s="59"/>
      <c r="E30" s="4"/>
      <c r="F30" s="60"/>
      <c r="G30" s="4"/>
      <c r="H30" s="33"/>
      <c r="I30" s="43"/>
      <c r="J30" s="39" t="s">
        <v>169</v>
      </c>
    </row>
    <row r="31" spans="1:10" ht="23.8">
      <c r="A31" s="43"/>
      <c r="B31" s="4" t="s">
        <v>79</v>
      </c>
      <c r="C31" s="4"/>
      <c r="D31" s="59"/>
      <c r="E31" s="4"/>
      <c r="F31" s="60"/>
      <c r="G31" s="4"/>
      <c r="H31" s="33"/>
      <c r="I31" s="43"/>
      <c r="J31" s="40" t="s">
        <v>170</v>
      </c>
    </row>
    <row r="33" spans="1:12">
      <c r="A33" s="13" t="s">
        <v>13</v>
      </c>
      <c r="B33" s="13"/>
      <c r="C33" s="30" t="s">
        <v>91</v>
      </c>
      <c r="D33" s="12"/>
      <c r="E33" s="16"/>
      <c r="F33" s="13" t="s">
        <v>15</v>
      </c>
      <c r="G33" s="15"/>
      <c r="H33" t="s">
        <v>90</v>
      </c>
      <c r="I33" s="13"/>
      <c r="L33" s="14"/>
    </row>
  </sheetData>
  <mergeCells count="42">
    <mergeCell ref="J26:J27"/>
    <mergeCell ref="A26:A27"/>
    <mergeCell ref="B26:B27"/>
    <mergeCell ref="C26:C27"/>
    <mergeCell ref="D26:D27"/>
    <mergeCell ref="E26:E27"/>
    <mergeCell ref="F26:F27"/>
    <mergeCell ref="F12:F13"/>
    <mergeCell ref="G12:G13"/>
    <mergeCell ref="H12:H13"/>
    <mergeCell ref="G26:G27"/>
    <mergeCell ref="H26:H27"/>
    <mergeCell ref="A12:A13"/>
    <mergeCell ref="B12:B13"/>
    <mergeCell ref="C12:C13"/>
    <mergeCell ref="D12:D13"/>
    <mergeCell ref="E12:E13"/>
    <mergeCell ref="A14:A17"/>
    <mergeCell ref="D14:D17"/>
    <mergeCell ref="F14:F17"/>
    <mergeCell ref="I14:I17"/>
    <mergeCell ref="A28:A31"/>
    <mergeCell ref="D28:D31"/>
    <mergeCell ref="F28:F31"/>
    <mergeCell ref="I28:I31"/>
    <mergeCell ref="I26:I27"/>
    <mergeCell ref="I12:I13"/>
    <mergeCell ref="J12:J13"/>
    <mergeCell ref="G19:G20"/>
    <mergeCell ref="H19:H20"/>
    <mergeCell ref="I19:I20"/>
    <mergeCell ref="J19:J20"/>
    <mergeCell ref="A21:A24"/>
    <mergeCell ref="D21:D24"/>
    <mergeCell ref="F21:F24"/>
    <mergeCell ref="I21:I24"/>
    <mergeCell ref="A19:A20"/>
    <mergeCell ref="B19:B20"/>
    <mergeCell ref="C19:C20"/>
    <mergeCell ref="D19:D20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7"/>
  <sheetViews>
    <sheetView topLeftCell="A19" workbookViewId="0">
      <selection activeCell="F5" sqref="F5"/>
    </sheetView>
  </sheetViews>
  <sheetFormatPr defaultRowHeight="14.3"/>
  <cols>
    <col min="3" max="3" width="21.625" customWidth="1"/>
  </cols>
  <sheetData>
    <row r="1" spans="1:4">
      <c r="A1" s="37" t="s">
        <v>133</v>
      </c>
      <c r="B1" s="37" t="s">
        <v>134</v>
      </c>
      <c r="C1" s="37" t="s">
        <v>135</v>
      </c>
      <c r="D1" s="37" t="s">
        <v>136</v>
      </c>
    </row>
    <row r="2" spans="1:4">
      <c r="A2" s="61">
        <v>1</v>
      </c>
      <c r="B2" s="38">
        <v>1</v>
      </c>
      <c r="C2" s="38" t="s">
        <v>42</v>
      </c>
      <c r="D2" s="38">
        <v>63</v>
      </c>
    </row>
    <row r="3" spans="1:4">
      <c r="A3" s="61"/>
      <c r="B3" s="38">
        <v>2</v>
      </c>
      <c r="C3" s="38" t="s">
        <v>137</v>
      </c>
      <c r="D3" s="38">
        <v>63</v>
      </c>
    </row>
    <row r="4" spans="1:4">
      <c r="A4" s="61"/>
      <c r="B4" s="38">
        <v>3</v>
      </c>
      <c r="C4" s="38" t="s">
        <v>78</v>
      </c>
      <c r="D4" s="38">
        <v>68</v>
      </c>
    </row>
    <row r="5" spans="1:4">
      <c r="A5" s="61"/>
      <c r="B5" s="38">
        <v>4</v>
      </c>
      <c r="C5" s="38" t="s">
        <v>138</v>
      </c>
      <c r="D5" s="38">
        <v>68</v>
      </c>
    </row>
    <row r="6" spans="1:4">
      <c r="A6" s="61"/>
      <c r="B6" s="38">
        <v>5</v>
      </c>
      <c r="C6" s="38" t="s">
        <v>80</v>
      </c>
      <c r="D6" s="38">
        <v>73</v>
      </c>
    </row>
    <row r="7" spans="1:4">
      <c r="A7" s="61"/>
      <c r="B7" s="38">
        <v>6</v>
      </c>
      <c r="C7" s="38" t="s">
        <v>41</v>
      </c>
      <c r="D7" s="38">
        <v>73</v>
      </c>
    </row>
    <row r="8" spans="1:4">
      <c r="A8" s="61">
        <v>2</v>
      </c>
      <c r="B8" s="38">
        <v>1</v>
      </c>
      <c r="C8" s="38" t="s">
        <v>84</v>
      </c>
      <c r="D8" s="38">
        <v>73</v>
      </c>
    </row>
    <row r="9" spans="1:4">
      <c r="A9" s="61"/>
      <c r="B9" s="38">
        <v>2</v>
      </c>
      <c r="C9" s="38" t="s">
        <v>40</v>
      </c>
      <c r="D9" s="38">
        <v>73</v>
      </c>
    </row>
    <row r="10" spans="1:4">
      <c r="A10" s="61"/>
      <c r="B10" s="38">
        <v>3</v>
      </c>
      <c r="C10" s="38" t="s">
        <v>139</v>
      </c>
      <c r="D10" s="38">
        <v>73</v>
      </c>
    </row>
    <row r="11" spans="1:4">
      <c r="A11" s="61"/>
      <c r="B11" s="38">
        <v>4</v>
      </c>
      <c r="C11" s="38" t="s">
        <v>79</v>
      </c>
      <c r="D11" s="38">
        <v>78</v>
      </c>
    </row>
    <row r="12" spans="1:4">
      <c r="A12" s="61"/>
      <c r="B12" s="38">
        <v>5</v>
      </c>
      <c r="C12" s="38" t="s">
        <v>140</v>
      </c>
      <c r="D12" s="38">
        <v>78</v>
      </c>
    </row>
    <row r="13" spans="1:4">
      <c r="A13" s="61"/>
      <c r="B13" s="38">
        <v>6</v>
      </c>
      <c r="C13" s="38" t="s">
        <v>141</v>
      </c>
      <c r="D13" s="38">
        <v>78</v>
      </c>
    </row>
    <row r="14" spans="1:4">
      <c r="A14" s="61">
        <v>3</v>
      </c>
      <c r="B14" s="38">
        <v>1</v>
      </c>
      <c r="C14" s="38" t="s">
        <v>142</v>
      </c>
      <c r="D14" s="38">
        <v>78</v>
      </c>
    </row>
    <row r="15" spans="1:4">
      <c r="A15" s="61"/>
      <c r="B15" s="38">
        <v>2</v>
      </c>
      <c r="C15" s="38" t="s">
        <v>143</v>
      </c>
      <c r="D15" s="38">
        <v>78</v>
      </c>
    </row>
    <row r="16" spans="1:4">
      <c r="A16" s="61"/>
      <c r="B16" s="38">
        <v>3</v>
      </c>
      <c r="C16" s="38" t="s">
        <v>44</v>
      </c>
      <c r="D16" s="38">
        <v>78</v>
      </c>
    </row>
    <row r="17" spans="1:4">
      <c r="A17" s="61"/>
      <c r="B17" s="38">
        <v>4</v>
      </c>
      <c r="C17" s="38" t="s">
        <v>144</v>
      </c>
      <c r="D17" s="38">
        <v>85</v>
      </c>
    </row>
    <row r="18" spans="1:4">
      <c r="A18" s="61"/>
      <c r="B18" s="38">
        <v>5</v>
      </c>
      <c r="C18" s="38" t="s">
        <v>73</v>
      </c>
      <c r="D18" s="38">
        <v>85</v>
      </c>
    </row>
    <row r="19" spans="1:4">
      <c r="A19" s="61"/>
      <c r="B19" s="38">
        <v>6</v>
      </c>
      <c r="C19" s="38" t="s">
        <v>145</v>
      </c>
      <c r="D19" s="38">
        <v>85</v>
      </c>
    </row>
    <row r="20" spans="1:4">
      <c r="A20" s="61">
        <v>4</v>
      </c>
      <c r="B20" s="38">
        <v>1</v>
      </c>
      <c r="C20" s="38" t="s">
        <v>146</v>
      </c>
      <c r="D20" s="38">
        <v>95</v>
      </c>
    </row>
    <row r="21" spans="1:4">
      <c r="A21" s="61"/>
      <c r="B21" s="38">
        <v>2</v>
      </c>
      <c r="C21" s="38" t="s">
        <v>74</v>
      </c>
      <c r="D21" s="38">
        <v>95</v>
      </c>
    </row>
    <row r="22" spans="1:4">
      <c r="A22" s="61"/>
      <c r="B22" s="38">
        <v>3</v>
      </c>
      <c r="C22" s="38" t="s">
        <v>75</v>
      </c>
      <c r="D22" s="38">
        <v>95</v>
      </c>
    </row>
    <row r="23" spans="1:4">
      <c r="A23" s="61"/>
      <c r="B23" s="38">
        <v>4</v>
      </c>
      <c r="C23" s="38" t="s">
        <v>147</v>
      </c>
      <c r="D23" s="38">
        <v>85</v>
      </c>
    </row>
    <row r="24" spans="1:4">
      <c r="A24" s="61"/>
      <c r="B24" s="38">
        <v>5</v>
      </c>
      <c r="C24" s="38" t="s">
        <v>37</v>
      </c>
      <c r="D24" s="38">
        <v>95</v>
      </c>
    </row>
    <row r="25" spans="1:4">
      <c r="A25" s="61"/>
      <c r="B25" s="38">
        <v>6</v>
      </c>
      <c r="C25" s="38" t="s">
        <v>148</v>
      </c>
      <c r="D25" s="38" t="s">
        <v>159</v>
      </c>
    </row>
    <row r="26" spans="1:4">
      <c r="A26" s="61">
        <v>5</v>
      </c>
      <c r="B26" s="38">
        <v>1</v>
      </c>
      <c r="C26" s="38" t="s">
        <v>149</v>
      </c>
      <c r="D26" s="38">
        <v>95</v>
      </c>
    </row>
    <row r="27" spans="1:4">
      <c r="A27" s="61"/>
      <c r="B27" s="38">
        <v>2</v>
      </c>
      <c r="C27" s="38" t="s">
        <v>150</v>
      </c>
      <c r="D27" s="38">
        <v>58</v>
      </c>
    </row>
    <row r="28" spans="1:4">
      <c r="A28" s="61"/>
      <c r="B28" s="38">
        <v>3</v>
      </c>
      <c r="C28" s="38" t="s">
        <v>151</v>
      </c>
      <c r="D28" s="38">
        <v>58</v>
      </c>
    </row>
    <row r="29" spans="1:4">
      <c r="A29" s="61"/>
      <c r="B29" s="38">
        <v>4</v>
      </c>
      <c r="C29" s="38" t="s">
        <v>152</v>
      </c>
      <c r="D29" s="38">
        <v>58</v>
      </c>
    </row>
    <row r="30" spans="1:4">
      <c r="A30" s="61"/>
      <c r="B30" s="38">
        <v>5</v>
      </c>
      <c r="C30" s="38" t="s">
        <v>153</v>
      </c>
      <c r="D30" s="38">
        <v>58</v>
      </c>
    </row>
    <row r="31" spans="1:4">
      <c r="A31" s="61"/>
      <c r="B31" s="38">
        <v>6</v>
      </c>
      <c r="C31" s="38"/>
      <c r="D31" s="38"/>
    </row>
    <row r="32" spans="1:4">
      <c r="A32" s="61">
        <v>6</v>
      </c>
      <c r="B32" s="38">
        <v>1</v>
      </c>
      <c r="C32" s="38" t="s">
        <v>154</v>
      </c>
      <c r="D32" s="38" t="s">
        <v>160</v>
      </c>
    </row>
    <row r="33" spans="1:4">
      <c r="A33" s="61"/>
      <c r="B33" s="38">
        <v>2</v>
      </c>
      <c r="C33" s="38" t="s">
        <v>155</v>
      </c>
      <c r="D33" s="38">
        <v>68</v>
      </c>
    </row>
    <row r="34" spans="1:4">
      <c r="A34" s="61"/>
      <c r="B34" s="38">
        <v>3</v>
      </c>
      <c r="C34" s="38" t="s">
        <v>156</v>
      </c>
      <c r="D34" s="38" t="s">
        <v>160</v>
      </c>
    </row>
    <row r="35" spans="1:4">
      <c r="A35" s="61"/>
      <c r="B35" s="38">
        <v>4</v>
      </c>
      <c r="C35" s="38" t="s">
        <v>157</v>
      </c>
      <c r="D35" s="38" t="s">
        <v>160</v>
      </c>
    </row>
    <row r="36" spans="1:4">
      <c r="A36" s="61"/>
      <c r="B36" s="38">
        <v>5</v>
      </c>
      <c r="C36" s="38" t="s">
        <v>158</v>
      </c>
      <c r="D36" s="38" t="s">
        <v>160</v>
      </c>
    </row>
    <row r="37" spans="1:4">
      <c r="A37" s="61"/>
      <c r="B37" s="38">
        <v>6</v>
      </c>
      <c r="C37" s="38"/>
      <c r="D37" s="38"/>
    </row>
  </sheetData>
  <mergeCells count="6">
    <mergeCell ref="A32:A37"/>
    <mergeCell ref="A2:A7"/>
    <mergeCell ref="A8:A13"/>
    <mergeCell ref="A14:A19"/>
    <mergeCell ref="A20:A25"/>
    <mergeCell ref="A26:A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8"/>
  <sheetViews>
    <sheetView view="pageBreakPreview" zoomScale="85" zoomScaleNormal="85" zoomScaleSheetLayoutView="85" workbookViewId="0">
      <selection activeCell="M11" sqref="M11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22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>
        <v>1</v>
      </c>
      <c r="B11" s="24" t="s">
        <v>78</v>
      </c>
      <c r="C11" s="25">
        <v>2001</v>
      </c>
      <c r="D11" s="25">
        <v>24</v>
      </c>
      <c r="E11" s="22" t="s">
        <v>88</v>
      </c>
      <c r="F11" s="25" t="s">
        <v>77</v>
      </c>
      <c r="G11" s="24"/>
      <c r="H11" s="34" t="s">
        <v>99</v>
      </c>
      <c r="I11" s="20">
        <f>IF(D11=32, 2.4, 1)</f>
        <v>1</v>
      </c>
      <c r="J11" s="20">
        <v>46</v>
      </c>
      <c r="K11" s="20">
        <f>J11*I11</f>
        <v>46</v>
      </c>
      <c r="L11" s="24"/>
      <c r="M11" s="34" t="s">
        <v>169</v>
      </c>
    </row>
    <row r="12" spans="1:13">
      <c r="A12" s="4">
        <v>2</v>
      </c>
      <c r="B12" s="34" t="s">
        <v>161</v>
      </c>
      <c r="C12" s="25">
        <v>2004</v>
      </c>
      <c r="D12" s="25">
        <v>24</v>
      </c>
      <c r="E12" s="22" t="s">
        <v>88</v>
      </c>
      <c r="F12" s="25" t="s">
        <v>77</v>
      </c>
      <c r="G12" s="24"/>
      <c r="H12" s="34" t="s">
        <v>100</v>
      </c>
      <c r="I12" s="20">
        <f>IF(D12=32, 2.4, 1)</f>
        <v>1</v>
      </c>
      <c r="J12" s="20">
        <v>45</v>
      </c>
      <c r="K12" s="20">
        <f>J12*I12</f>
        <v>45</v>
      </c>
      <c r="L12" s="24"/>
      <c r="M12" s="34" t="s">
        <v>163</v>
      </c>
    </row>
    <row r="14" spans="1:13">
      <c r="A14" s="13" t="s">
        <v>13</v>
      </c>
      <c r="B14" s="13"/>
      <c r="C14" s="30" t="s">
        <v>91</v>
      </c>
      <c r="D14" s="12"/>
      <c r="E14" s="16"/>
      <c r="F14" s="13" t="s">
        <v>15</v>
      </c>
      <c r="G14" s="15"/>
      <c r="H14" t="s">
        <v>90</v>
      </c>
      <c r="I14" s="13"/>
      <c r="L14" s="14"/>
    </row>
    <row r="16" spans="1:13">
      <c r="C16" s="43" t="s">
        <v>92</v>
      </c>
      <c r="D16" s="43"/>
      <c r="E16" s="43"/>
    </row>
    <row r="17" spans="2:5">
      <c r="B17" s="31"/>
      <c r="C17" s="32" t="s">
        <v>93</v>
      </c>
      <c r="D17" s="32" t="s">
        <v>94</v>
      </c>
      <c r="E17" s="32" t="s">
        <v>95</v>
      </c>
    </row>
    <row r="18" spans="2:5">
      <c r="C18" s="32">
        <v>65</v>
      </c>
      <c r="D18" s="32">
        <v>54</v>
      </c>
      <c r="E18" s="32">
        <v>43</v>
      </c>
    </row>
  </sheetData>
  <mergeCells count="14">
    <mergeCell ref="M9:M10"/>
    <mergeCell ref="I9:I10"/>
    <mergeCell ref="K9:K10"/>
    <mergeCell ref="G9:G10"/>
    <mergeCell ref="H9:H10"/>
    <mergeCell ref="J9:J10"/>
    <mergeCell ref="L9:L10"/>
    <mergeCell ref="C16:E16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1"/>
  <sheetViews>
    <sheetView view="pageBreakPreview" zoomScale="85" zoomScaleNormal="85" zoomScaleSheetLayoutView="85" workbookViewId="0">
      <selection activeCell="M12" sqref="M12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23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>
        <v>1</v>
      </c>
      <c r="B11" s="24" t="s">
        <v>84</v>
      </c>
      <c r="C11" s="25">
        <v>2001</v>
      </c>
      <c r="D11" s="25">
        <v>32</v>
      </c>
      <c r="E11" s="22" t="s">
        <v>88</v>
      </c>
      <c r="F11" s="25" t="s">
        <v>85</v>
      </c>
      <c r="G11" s="24"/>
      <c r="H11" s="34" t="s">
        <v>103</v>
      </c>
      <c r="I11" s="20">
        <f>IF(D11=32, 2.4, 1)</f>
        <v>2.4</v>
      </c>
      <c r="J11" s="20">
        <v>51</v>
      </c>
      <c r="K11" s="20">
        <f>J11*I11</f>
        <v>122.39999999999999</v>
      </c>
      <c r="L11" s="24"/>
      <c r="M11" s="24" t="s">
        <v>86</v>
      </c>
    </row>
    <row r="12" spans="1:13">
      <c r="A12" s="4">
        <v>2</v>
      </c>
      <c r="B12" s="26" t="s">
        <v>61</v>
      </c>
      <c r="C12" s="25">
        <v>2002</v>
      </c>
      <c r="D12" s="25">
        <v>32</v>
      </c>
      <c r="E12" s="22" t="s">
        <v>88</v>
      </c>
      <c r="F12" s="25" t="s">
        <v>63</v>
      </c>
      <c r="G12" s="24"/>
      <c r="H12" s="34" t="s">
        <v>105</v>
      </c>
      <c r="I12" s="20">
        <f>IF(D12=32, 2.4, 1)</f>
        <v>2.4</v>
      </c>
      <c r="J12" s="20">
        <v>32</v>
      </c>
      <c r="K12" s="20">
        <f>J12*I12</f>
        <v>76.8</v>
      </c>
      <c r="L12" s="24"/>
      <c r="M12" s="24" t="s">
        <v>65</v>
      </c>
    </row>
    <row r="13" spans="1:13">
      <c r="A13" s="4">
        <v>3</v>
      </c>
      <c r="B13" s="24" t="s">
        <v>40</v>
      </c>
      <c r="C13" s="25">
        <v>2004</v>
      </c>
      <c r="D13" s="25">
        <v>24</v>
      </c>
      <c r="E13" s="22" t="s">
        <v>88</v>
      </c>
      <c r="F13" s="25" t="s">
        <v>39</v>
      </c>
      <c r="G13" s="24"/>
      <c r="H13" s="34" t="s">
        <v>104</v>
      </c>
      <c r="I13" s="20">
        <f>IF(D13=32, 2.4, 1)</f>
        <v>1</v>
      </c>
      <c r="J13" s="20">
        <v>70</v>
      </c>
      <c r="K13" s="20">
        <f>J13*I13</f>
        <v>70</v>
      </c>
      <c r="L13" s="24"/>
      <c r="M13" s="24" t="s">
        <v>45</v>
      </c>
    </row>
    <row r="14" spans="1:13">
      <c r="A14" s="4">
        <v>4</v>
      </c>
      <c r="B14" s="24" t="s">
        <v>41</v>
      </c>
      <c r="C14" s="25">
        <v>2004</v>
      </c>
      <c r="D14" s="25">
        <v>24</v>
      </c>
      <c r="E14" s="22" t="s">
        <v>88</v>
      </c>
      <c r="F14" s="25" t="s">
        <v>39</v>
      </c>
      <c r="G14" s="24"/>
      <c r="H14" s="34" t="s">
        <v>102</v>
      </c>
      <c r="I14" s="20">
        <f>IF(D14=32, 2.4, 1)</f>
        <v>1</v>
      </c>
      <c r="J14" s="20">
        <v>62</v>
      </c>
      <c r="K14" s="20">
        <f>J14*I14</f>
        <v>62</v>
      </c>
      <c r="L14" s="24"/>
      <c r="M14" s="24" t="s">
        <v>45</v>
      </c>
    </row>
    <row r="15" spans="1:13">
      <c r="A15" s="4">
        <v>5</v>
      </c>
      <c r="B15" s="26" t="s">
        <v>80</v>
      </c>
      <c r="C15" s="25">
        <v>2002</v>
      </c>
      <c r="D15" s="25">
        <v>24</v>
      </c>
      <c r="E15" s="22" t="s">
        <v>88</v>
      </c>
      <c r="F15" s="25" t="s">
        <v>77</v>
      </c>
      <c r="G15" s="24"/>
      <c r="H15" s="34" t="s">
        <v>101</v>
      </c>
      <c r="I15" s="20">
        <f>IF(D15=32, 2.4, 1)</f>
        <v>1</v>
      </c>
      <c r="J15" s="20">
        <v>14</v>
      </c>
      <c r="K15" s="20">
        <f>J15*I15</f>
        <v>14</v>
      </c>
      <c r="L15" s="24"/>
      <c r="M15" s="24" t="s">
        <v>81</v>
      </c>
    </row>
    <row r="17" spans="1:12">
      <c r="A17" s="13" t="s">
        <v>13</v>
      </c>
      <c r="B17" s="13"/>
      <c r="C17" s="30" t="s">
        <v>91</v>
      </c>
      <c r="D17" s="12"/>
      <c r="E17" s="16"/>
      <c r="F17" s="13" t="s">
        <v>15</v>
      </c>
      <c r="G17" s="15"/>
      <c r="H17" t="s">
        <v>90</v>
      </c>
      <c r="I17" s="13"/>
      <c r="L17" s="14"/>
    </row>
    <row r="19" spans="1:12">
      <c r="C19" s="43" t="s">
        <v>92</v>
      </c>
      <c r="D19" s="43"/>
      <c r="E19" s="43"/>
    </row>
    <row r="20" spans="1:12">
      <c r="C20" s="32" t="s">
        <v>93</v>
      </c>
      <c r="D20" s="32" t="s">
        <v>94</v>
      </c>
      <c r="E20" s="32" t="s">
        <v>95</v>
      </c>
    </row>
    <row r="21" spans="1:12">
      <c r="C21" s="32">
        <v>70</v>
      </c>
      <c r="D21" s="32">
        <v>58</v>
      </c>
      <c r="E21" s="32">
        <v>46</v>
      </c>
    </row>
  </sheetData>
  <sortState ref="A11:M15">
    <sortCondition descending="1" ref="K11:K15"/>
  </sortState>
  <mergeCells count="14">
    <mergeCell ref="M9:M10"/>
    <mergeCell ref="I9:I10"/>
    <mergeCell ref="K9:K10"/>
    <mergeCell ref="G9:G10"/>
    <mergeCell ref="H9:H10"/>
    <mergeCell ref="J9:J10"/>
    <mergeCell ref="L9:L10"/>
    <mergeCell ref="C19:E19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2"/>
  <sheetViews>
    <sheetView view="pageBreakPreview" zoomScale="85" zoomScaleNormal="85" zoomScaleSheetLayoutView="85" workbookViewId="0">
      <selection activeCell="M14" sqref="M14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30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24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 ht="23.8">
      <c r="A11" s="24">
        <v>1</v>
      </c>
      <c r="B11" s="26" t="s">
        <v>79</v>
      </c>
      <c r="C11" s="25">
        <v>2003</v>
      </c>
      <c r="D11" s="25">
        <v>32</v>
      </c>
      <c r="E11" s="25" t="s">
        <v>38</v>
      </c>
      <c r="F11" s="25" t="s">
        <v>77</v>
      </c>
      <c r="G11" s="24"/>
      <c r="H11" s="34" t="s">
        <v>106</v>
      </c>
      <c r="I11" s="20">
        <f t="shared" ref="I11:I16" si="0">IF(D11=32, 2.4, 1)</f>
        <v>2.4</v>
      </c>
      <c r="J11" s="20">
        <v>53</v>
      </c>
      <c r="K11" s="20">
        <f t="shared" ref="K11:K16" si="1">J11*I11</f>
        <v>127.19999999999999</v>
      </c>
      <c r="L11" s="24"/>
      <c r="M11" s="40" t="s">
        <v>170</v>
      </c>
    </row>
    <row r="12" spans="1:13">
      <c r="A12" s="24">
        <v>2</v>
      </c>
      <c r="B12" s="24" t="s">
        <v>44</v>
      </c>
      <c r="C12" s="25">
        <v>1991</v>
      </c>
      <c r="D12" s="25">
        <v>32</v>
      </c>
      <c r="E12" s="25" t="s">
        <v>49</v>
      </c>
      <c r="F12" s="25" t="s">
        <v>48</v>
      </c>
      <c r="G12" s="24"/>
      <c r="H12" s="34" t="s">
        <v>111</v>
      </c>
      <c r="I12" s="24">
        <f t="shared" si="0"/>
        <v>2.4</v>
      </c>
      <c r="J12" s="24">
        <v>47</v>
      </c>
      <c r="K12" s="24">
        <f t="shared" si="1"/>
        <v>112.8</v>
      </c>
      <c r="L12" s="24"/>
      <c r="M12" s="24" t="s">
        <v>46</v>
      </c>
    </row>
    <row r="13" spans="1:13">
      <c r="A13" s="24">
        <v>3</v>
      </c>
      <c r="B13" s="26" t="s">
        <v>60</v>
      </c>
      <c r="C13" s="25">
        <v>1996</v>
      </c>
      <c r="D13" s="25">
        <v>24</v>
      </c>
      <c r="E13" s="25">
        <v>2</v>
      </c>
      <c r="F13" s="25" t="s">
        <v>63</v>
      </c>
      <c r="G13" s="24"/>
      <c r="H13" s="34" t="s">
        <v>110</v>
      </c>
      <c r="I13" s="20">
        <f t="shared" si="0"/>
        <v>1</v>
      </c>
      <c r="J13" s="20">
        <v>68</v>
      </c>
      <c r="K13" s="20">
        <f t="shared" si="1"/>
        <v>68</v>
      </c>
      <c r="L13" s="24"/>
      <c r="M13" s="24" t="s">
        <v>64</v>
      </c>
    </row>
    <row r="14" spans="1:13">
      <c r="A14" s="24">
        <v>4</v>
      </c>
      <c r="B14" s="24" t="s">
        <v>71</v>
      </c>
      <c r="C14" s="25">
        <v>1996</v>
      </c>
      <c r="D14" s="25">
        <v>24</v>
      </c>
      <c r="E14" s="25">
        <v>1</v>
      </c>
      <c r="F14" s="25" t="s">
        <v>70</v>
      </c>
      <c r="G14" s="24"/>
      <c r="H14" s="34" t="s">
        <v>107</v>
      </c>
      <c r="I14" s="20">
        <f t="shared" si="0"/>
        <v>1</v>
      </c>
      <c r="J14" s="20">
        <v>65</v>
      </c>
      <c r="K14" s="20">
        <f t="shared" si="1"/>
        <v>65</v>
      </c>
      <c r="L14" s="24"/>
      <c r="M14" s="24" t="s">
        <v>14</v>
      </c>
    </row>
    <row r="15" spans="1:13">
      <c r="A15" s="24">
        <v>5</v>
      </c>
      <c r="B15" s="24" t="s">
        <v>53</v>
      </c>
      <c r="C15" s="25">
        <v>2004</v>
      </c>
      <c r="D15" s="25">
        <v>24</v>
      </c>
      <c r="E15" s="25">
        <v>2</v>
      </c>
      <c r="F15" s="25" t="s">
        <v>63</v>
      </c>
      <c r="G15" s="24"/>
      <c r="H15" s="34" t="s">
        <v>109</v>
      </c>
      <c r="I15" s="20">
        <f t="shared" si="0"/>
        <v>1</v>
      </c>
      <c r="J15" s="20">
        <v>65</v>
      </c>
      <c r="K15" s="20">
        <f t="shared" si="1"/>
        <v>65</v>
      </c>
      <c r="L15" s="24"/>
      <c r="M15" s="24" t="s">
        <v>66</v>
      </c>
    </row>
    <row r="16" spans="1:13">
      <c r="A16" s="24">
        <v>6</v>
      </c>
      <c r="B16" s="26" t="s">
        <v>58</v>
      </c>
      <c r="C16" s="25">
        <v>1999</v>
      </c>
      <c r="D16" s="25">
        <v>24</v>
      </c>
      <c r="E16" s="22" t="s">
        <v>88</v>
      </c>
      <c r="F16" s="25" t="s">
        <v>63</v>
      </c>
      <c r="G16" s="24"/>
      <c r="H16" s="34" t="s">
        <v>108</v>
      </c>
      <c r="I16" s="20">
        <f t="shared" si="0"/>
        <v>1</v>
      </c>
      <c r="J16" s="20">
        <v>55</v>
      </c>
      <c r="K16" s="20">
        <f t="shared" si="1"/>
        <v>55</v>
      </c>
      <c r="L16" s="24"/>
      <c r="M16" s="24" t="s">
        <v>64</v>
      </c>
    </row>
    <row r="18" spans="1:12">
      <c r="A18" s="13" t="s">
        <v>13</v>
      </c>
      <c r="B18" s="13"/>
      <c r="C18" s="30" t="s">
        <v>91</v>
      </c>
      <c r="D18" s="12"/>
      <c r="E18" s="16"/>
      <c r="F18" s="13" t="s">
        <v>15</v>
      </c>
      <c r="G18" s="15"/>
      <c r="H18" t="s">
        <v>90</v>
      </c>
      <c r="I18" s="13"/>
      <c r="L18" s="14"/>
    </row>
    <row r="20" spans="1:12">
      <c r="C20" s="43" t="s">
        <v>92</v>
      </c>
      <c r="D20" s="43"/>
      <c r="E20" s="43"/>
    </row>
    <row r="21" spans="1:12">
      <c r="C21" s="32" t="s">
        <v>93</v>
      </c>
      <c r="D21" s="32" t="s">
        <v>94</v>
      </c>
      <c r="E21" s="32" t="s">
        <v>95</v>
      </c>
    </row>
    <row r="22" spans="1:12">
      <c r="C22" s="32">
        <v>74</v>
      </c>
      <c r="D22" s="32">
        <v>62</v>
      </c>
      <c r="E22" s="32">
        <v>50</v>
      </c>
    </row>
  </sheetData>
  <sortState ref="B11:M16">
    <sortCondition descending="1" ref="K11:K16"/>
  </sortState>
  <mergeCells count="14">
    <mergeCell ref="M9:M10"/>
    <mergeCell ref="I9:I10"/>
    <mergeCell ref="K9:K10"/>
    <mergeCell ref="G9:G10"/>
    <mergeCell ref="H9:H10"/>
    <mergeCell ref="J9:J10"/>
    <mergeCell ref="L9:L10"/>
    <mergeCell ref="C20:E2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0"/>
  <sheetViews>
    <sheetView view="pageBreakPreview" zoomScale="85" zoomScaleNormal="85" zoomScaleSheetLayoutView="85" workbookViewId="0">
      <selection activeCell="M14" sqref="M14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31.87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19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>
        <v>1</v>
      </c>
      <c r="B11" s="26" t="s">
        <v>55</v>
      </c>
      <c r="C11" s="25">
        <v>2002</v>
      </c>
      <c r="D11" s="25">
        <v>32</v>
      </c>
      <c r="E11" s="22" t="s">
        <v>88</v>
      </c>
      <c r="F11" s="25" t="s">
        <v>63</v>
      </c>
      <c r="G11" s="24"/>
      <c r="H11" s="34" t="s">
        <v>116</v>
      </c>
      <c r="I11" s="20">
        <f>IF(D11=32, 2.4, 1)</f>
        <v>2.4</v>
      </c>
      <c r="J11" s="20">
        <v>70</v>
      </c>
      <c r="K11" s="20">
        <f>J11*I11</f>
        <v>168</v>
      </c>
      <c r="L11" s="24"/>
      <c r="M11" s="24" t="s">
        <v>67</v>
      </c>
    </row>
    <row r="12" spans="1:13">
      <c r="A12" s="4">
        <v>2</v>
      </c>
      <c r="B12" s="34" t="s">
        <v>112</v>
      </c>
      <c r="C12" s="25">
        <v>1994</v>
      </c>
      <c r="D12" s="25">
        <v>24</v>
      </c>
      <c r="E12" s="35" t="s">
        <v>49</v>
      </c>
      <c r="F12" s="36" t="s">
        <v>166</v>
      </c>
      <c r="G12" s="24"/>
      <c r="H12" s="34" t="s">
        <v>113</v>
      </c>
      <c r="I12" s="20">
        <f>IF(D12=32, 2.4, 1)</f>
        <v>1</v>
      </c>
      <c r="J12" s="20">
        <v>91</v>
      </c>
      <c r="K12" s="20">
        <f>J12*I12</f>
        <v>91</v>
      </c>
      <c r="L12" s="24"/>
      <c r="M12" s="34" t="s">
        <v>165</v>
      </c>
    </row>
    <row r="13" spans="1:13">
      <c r="A13" s="4">
        <v>3</v>
      </c>
      <c r="B13" s="24" t="s">
        <v>73</v>
      </c>
      <c r="C13" s="25">
        <v>2000</v>
      </c>
      <c r="D13" s="25">
        <v>24</v>
      </c>
      <c r="E13" s="22" t="s">
        <v>88</v>
      </c>
      <c r="F13" s="25" t="s">
        <v>70</v>
      </c>
      <c r="G13" s="24"/>
      <c r="H13" s="34" t="s">
        <v>114</v>
      </c>
      <c r="I13" s="20">
        <f>IF(D13=32, 2.4, 1)</f>
        <v>1</v>
      </c>
      <c r="J13" s="20">
        <v>88</v>
      </c>
      <c r="K13" s="20">
        <f>J13*I13</f>
        <v>88</v>
      </c>
      <c r="L13" s="24"/>
      <c r="M13" s="24" t="s">
        <v>14</v>
      </c>
    </row>
    <row r="14" spans="1:13">
      <c r="A14" s="4">
        <v>4</v>
      </c>
      <c r="B14" s="24" t="s">
        <v>72</v>
      </c>
      <c r="C14" s="25">
        <v>2000</v>
      </c>
      <c r="D14" s="25">
        <v>24</v>
      </c>
      <c r="E14" s="22" t="s">
        <v>88</v>
      </c>
      <c r="F14" s="25" t="s">
        <v>70</v>
      </c>
      <c r="G14" s="24"/>
      <c r="H14" s="34" t="s">
        <v>115</v>
      </c>
      <c r="I14" s="20">
        <f>IF(D14=32, 2.4, 1)</f>
        <v>1</v>
      </c>
      <c r="J14" s="20">
        <v>59</v>
      </c>
      <c r="K14" s="20">
        <f>J14*I14</f>
        <v>59</v>
      </c>
      <c r="L14" s="24"/>
      <c r="M14" s="24" t="s">
        <v>14</v>
      </c>
    </row>
    <row r="16" spans="1:13">
      <c r="A16" s="13" t="s">
        <v>13</v>
      </c>
      <c r="B16" s="13"/>
      <c r="C16" s="30" t="s">
        <v>91</v>
      </c>
      <c r="D16" s="12"/>
      <c r="E16" s="16"/>
      <c r="F16" s="13" t="s">
        <v>15</v>
      </c>
      <c r="G16" s="15"/>
      <c r="H16" t="s">
        <v>90</v>
      </c>
      <c r="I16" s="13"/>
      <c r="L16" s="14"/>
    </row>
    <row r="18" spans="3:5">
      <c r="C18" s="43" t="s">
        <v>92</v>
      </c>
      <c r="D18" s="43"/>
      <c r="E18" s="43"/>
    </row>
    <row r="19" spans="3:5">
      <c r="C19" s="32" t="s">
        <v>93</v>
      </c>
      <c r="D19" s="32" t="s">
        <v>94</v>
      </c>
      <c r="E19" s="32" t="s">
        <v>95</v>
      </c>
    </row>
    <row r="20" spans="3:5">
      <c r="C20" s="32">
        <v>79</v>
      </c>
      <c r="D20" s="32">
        <v>66</v>
      </c>
      <c r="E20" s="32">
        <v>54</v>
      </c>
    </row>
  </sheetData>
  <sortState ref="A11:M14">
    <sortCondition descending="1" ref="K11:K14"/>
  </sortState>
  <mergeCells count="14">
    <mergeCell ref="M9:M10"/>
    <mergeCell ref="I9:I10"/>
    <mergeCell ref="K9:K10"/>
    <mergeCell ref="G9:G10"/>
    <mergeCell ref="H9:H10"/>
    <mergeCell ref="J9:J10"/>
    <mergeCell ref="L9:L10"/>
    <mergeCell ref="C18:E18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7"/>
  <sheetViews>
    <sheetView view="pageBreakPreview" zoomScale="85" zoomScaleSheetLayoutView="85" workbookViewId="0">
      <selection activeCell="M13" sqref="M13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30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27">
        <v>1</v>
      </c>
      <c r="B11" s="28" t="s">
        <v>75</v>
      </c>
      <c r="C11" s="25">
        <v>1990</v>
      </c>
      <c r="D11" s="25">
        <v>24</v>
      </c>
      <c r="E11" s="29" t="s">
        <v>49</v>
      </c>
      <c r="F11" s="25" t="s">
        <v>70</v>
      </c>
      <c r="G11" s="24"/>
      <c r="H11" s="34" t="s">
        <v>119</v>
      </c>
      <c r="I11" s="20">
        <f>IF(D11=32, 2.4, 1)</f>
        <v>1</v>
      </c>
      <c r="J11" s="20">
        <v>115</v>
      </c>
      <c r="K11" s="20">
        <f>J11*I11</f>
        <v>115</v>
      </c>
      <c r="L11" s="24"/>
      <c r="M11" s="24" t="s">
        <v>14</v>
      </c>
    </row>
    <row r="12" spans="1:13">
      <c r="A12" s="27">
        <v>2</v>
      </c>
      <c r="B12" s="24" t="s">
        <v>37</v>
      </c>
      <c r="C12" s="25">
        <v>2001</v>
      </c>
      <c r="D12" s="25">
        <v>32</v>
      </c>
      <c r="E12" s="25" t="s">
        <v>38</v>
      </c>
      <c r="F12" s="25" t="s">
        <v>87</v>
      </c>
      <c r="G12" s="24"/>
      <c r="H12" s="34" t="s">
        <v>120</v>
      </c>
      <c r="I12" s="24">
        <f>IF(D12=32, 2.4, 1)</f>
        <v>2.4</v>
      </c>
      <c r="J12" s="24">
        <v>39</v>
      </c>
      <c r="K12" s="24">
        <f>J12*I12</f>
        <v>93.6</v>
      </c>
      <c r="L12" s="24"/>
      <c r="M12" s="34" t="s">
        <v>169</v>
      </c>
    </row>
    <row r="13" spans="1:13">
      <c r="A13" s="27">
        <v>3</v>
      </c>
      <c r="B13" s="24" t="s">
        <v>56</v>
      </c>
      <c r="C13" s="25">
        <v>1999</v>
      </c>
      <c r="D13" s="25">
        <v>24</v>
      </c>
      <c r="E13" s="25">
        <v>2</v>
      </c>
      <c r="F13" s="25" t="s">
        <v>63</v>
      </c>
      <c r="G13" s="24"/>
      <c r="H13" s="34" t="s">
        <v>117</v>
      </c>
      <c r="I13" s="20">
        <f>IF(D13=32, 2.4, 1)</f>
        <v>1</v>
      </c>
      <c r="J13" s="20">
        <v>66</v>
      </c>
      <c r="K13" s="20">
        <f>J13*I13</f>
        <v>66</v>
      </c>
      <c r="L13" s="24"/>
      <c r="M13" s="24" t="s">
        <v>64</v>
      </c>
    </row>
    <row r="14" spans="1:13">
      <c r="A14" s="27">
        <v>4</v>
      </c>
      <c r="B14" s="28" t="s">
        <v>74</v>
      </c>
      <c r="C14" s="25">
        <v>2001</v>
      </c>
      <c r="D14" s="25">
        <v>24</v>
      </c>
      <c r="E14" s="22" t="s">
        <v>88</v>
      </c>
      <c r="F14" s="25" t="s">
        <v>70</v>
      </c>
      <c r="G14" s="24"/>
      <c r="H14" s="34" t="s">
        <v>118</v>
      </c>
      <c r="I14" s="20">
        <f>IF(D14=32, 2.4, 1)</f>
        <v>1</v>
      </c>
      <c r="J14" s="20">
        <v>48</v>
      </c>
      <c r="K14" s="20">
        <f>J14*I14</f>
        <v>48</v>
      </c>
      <c r="L14" s="24"/>
      <c r="M14" s="24" t="s">
        <v>14</v>
      </c>
    </row>
    <row r="15" spans="1:13">
      <c r="A15" s="27">
        <v>5</v>
      </c>
      <c r="B15" s="24" t="s">
        <v>76</v>
      </c>
      <c r="C15" s="25">
        <v>2000</v>
      </c>
      <c r="D15" s="25">
        <v>24</v>
      </c>
      <c r="E15" s="22" t="s">
        <v>88</v>
      </c>
      <c r="F15" s="25" t="s">
        <v>77</v>
      </c>
      <c r="G15" s="24"/>
      <c r="H15" s="34" t="s">
        <v>122</v>
      </c>
      <c r="I15" s="20">
        <f>IF(D15=32, 2.4, 1)</f>
        <v>1</v>
      </c>
      <c r="J15" s="20">
        <v>43</v>
      </c>
      <c r="K15" s="20">
        <f>J15*I15</f>
        <v>43</v>
      </c>
      <c r="L15" s="24"/>
      <c r="M15" s="24" t="s">
        <v>81</v>
      </c>
    </row>
    <row r="17" spans="1:12">
      <c r="A17" s="13" t="s">
        <v>13</v>
      </c>
      <c r="B17" s="13"/>
      <c r="C17" s="30" t="s">
        <v>91</v>
      </c>
      <c r="D17" s="12"/>
      <c r="E17" s="16"/>
      <c r="F17" s="13" t="s">
        <v>15</v>
      </c>
      <c r="G17" s="15"/>
      <c r="H17" t="s">
        <v>90</v>
      </c>
      <c r="I17" s="13"/>
      <c r="L17" s="14"/>
    </row>
  </sheetData>
  <sortState ref="A11:M15">
    <sortCondition descending="1" ref="K11:K15"/>
  </sortState>
  <mergeCells count="13">
    <mergeCell ref="F9:F10"/>
    <mergeCell ref="A9:A10"/>
    <mergeCell ref="B9:B10"/>
    <mergeCell ref="C9:C10"/>
    <mergeCell ref="D9:D10"/>
    <mergeCell ref="E9:E10"/>
    <mergeCell ref="M9:M10"/>
    <mergeCell ref="G9:G10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3"/>
  <sheetViews>
    <sheetView view="pageBreakPreview" zoomScale="85" zoomScaleSheetLayoutView="85" workbookViewId="0">
      <selection activeCell="A11" sqref="A11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28</v>
      </c>
    </row>
    <row r="7" spans="1:13" ht="14.45" customHeight="1">
      <c r="F7" s="2"/>
      <c r="G7" s="5" t="s">
        <v>31</v>
      </c>
    </row>
    <row r="8" spans="1:13" ht="14.45" customHeight="1">
      <c r="B8" t="s">
        <v>32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27">
        <v>1</v>
      </c>
      <c r="B11" s="24" t="s">
        <v>69</v>
      </c>
      <c r="C11" s="25">
        <v>2000</v>
      </c>
      <c r="D11" s="25">
        <v>24</v>
      </c>
      <c r="E11" s="22" t="s">
        <v>88</v>
      </c>
      <c r="F11" s="25" t="s">
        <v>70</v>
      </c>
      <c r="G11" s="24"/>
      <c r="H11" s="34" t="s">
        <v>121</v>
      </c>
      <c r="I11" s="20">
        <f>IF(D11=32, 2.4, 1)</f>
        <v>1</v>
      </c>
      <c r="J11" s="20">
        <v>52</v>
      </c>
      <c r="K11" s="20">
        <f>J11*I11</f>
        <v>52</v>
      </c>
      <c r="L11" s="24"/>
      <c r="M11" s="24" t="s">
        <v>14</v>
      </c>
    </row>
    <row r="13" spans="1:13">
      <c r="A13" s="13" t="s">
        <v>13</v>
      </c>
      <c r="B13" s="13"/>
      <c r="C13" s="30" t="s">
        <v>91</v>
      </c>
      <c r="D13" s="12"/>
      <c r="E13" s="16"/>
      <c r="F13" s="13" t="s">
        <v>15</v>
      </c>
      <c r="G13" s="15"/>
      <c r="H13" t="s">
        <v>90</v>
      </c>
      <c r="I13" s="13"/>
      <c r="L13" s="14"/>
    </row>
  </sheetData>
  <mergeCells count="13"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0"/>
  <sheetViews>
    <sheetView view="pageBreakPreview" zoomScale="85" zoomScaleNormal="85" zoomScaleSheetLayoutView="85" workbookViewId="0">
      <selection activeCell="F25" sqref="F25:F28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29</v>
      </c>
    </row>
    <row r="7" spans="1:13" ht="14.45" customHeight="1">
      <c r="F7" s="2"/>
      <c r="G7" s="5" t="s">
        <v>20</v>
      </c>
    </row>
    <row r="8" spans="1:13" ht="14.45" customHeight="1">
      <c r="B8" t="s">
        <v>16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>
        <v>1</v>
      </c>
      <c r="B11" s="24" t="s">
        <v>62</v>
      </c>
      <c r="C11" s="25">
        <v>1996</v>
      </c>
      <c r="D11" s="25">
        <v>24</v>
      </c>
      <c r="E11" s="22" t="s">
        <v>88</v>
      </c>
      <c r="F11" s="25" t="s">
        <v>63</v>
      </c>
      <c r="G11" s="24"/>
      <c r="H11" s="34" t="s">
        <v>126</v>
      </c>
      <c r="I11" s="20">
        <f>IF(D11=24, 2.4, 1)</f>
        <v>2.4</v>
      </c>
      <c r="J11" s="20">
        <v>68</v>
      </c>
      <c r="K11" s="20">
        <f>J11*I11</f>
        <v>163.19999999999999</v>
      </c>
      <c r="L11" s="24"/>
      <c r="M11" s="24" t="s">
        <v>64</v>
      </c>
    </row>
    <row r="12" spans="1:13">
      <c r="A12" s="4">
        <v>2</v>
      </c>
      <c r="B12" s="34" t="s">
        <v>123</v>
      </c>
      <c r="C12" s="25">
        <v>1995</v>
      </c>
      <c r="D12" s="25">
        <v>16</v>
      </c>
      <c r="E12" s="35" t="s">
        <v>38</v>
      </c>
      <c r="F12" s="36" t="s">
        <v>124</v>
      </c>
      <c r="G12" s="24"/>
      <c r="H12" s="34" t="s">
        <v>125</v>
      </c>
      <c r="I12" s="20">
        <f>IF(D12=24, 2.4, 1)</f>
        <v>1</v>
      </c>
      <c r="J12" s="20">
        <v>127</v>
      </c>
      <c r="K12" s="20">
        <f>J12*I12</f>
        <v>127</v>
      </c>
      <c r="L12" s="24"/>
      <c r="M12" s="24"/>
    </row>
    <row r="13" spans="1:13">
      <c r="A13" s="4">
        <v>3</v>
      </c>
      <c r="B13" s="24" t="s">
        <v>50</v>
      </c>
      <c r="C13" s="25">
        <v>2003</v>
      </c>
      <c r="D13" s="25">
        <v>16</v>
      </c>
      <c r="E13" s="22" t="s">
        <v>88</v>
      </c>
      <c r="F13" s="25" t="s">
        <v>63</v>
      </c>
      <c r="G13" s="24"/>
      <c r="H13" s="34" t="s">
        <v>128</v>
      </c>
      <c r="I13" s="20">
        <f>IF(D13=24, 2.4, 1)</f>
        <v>1</v>
      </c>
      <c r="J13" s="20">
        <v>97</v>
      </c>
      <c r="K13" s="20">
        <f>J13*I13</f>
        <v>97</v>
      </c>
      <c r="L13" s="24"/>
      <c r="M13" s="24" t="s">
        <v>64</v>
      </c>
    </row>
    <row r="14" spans="1:13">
      <c r="A14" s="4">
        <v>4</v>
      </c>
      <c r="B14" s="24" t="s">
        <v>52</v>
      </c>
      <c r="C14" s="25">
        <v>2001</v>
      </c>
      <c r="D14" s="25">
        <v>16</v>
      </c>
      <c r="E14" s="22" t="s">
        <v>88</v>
      </c>
      <c r="F14" s="25" t="s">
        <v>63</v>
      </c>
      <c r="G14" s="24"/>
      <c r="H14" s="34" t="s">
        <v>127</v>
      </c>
      <c r="I14" s="20">
        <f>IF(D14=24, 2.4, 1)</f>
        <v>1</v>
      </c>
      <c r="J14" s="20">
        <v>61</v>
      </c>
      <c r="K14" s="20">
        <f>J14*I14</f>
        <v>61</v>
      </c>
      <c r="L14" s="24"/>
      <c r="M14" s="24" t="s">
        <v>64</v>
      </c>
    </row>
    <row r="16" spans="1:13">
      <c r="A16" s="13" t="s">
        <v>13</v>
      </c>
      <c r="B16" s="13"/>
      <c r="C16" s="30" t="s">
        <v>91</v>
      </c>
      <c r="D16" s="12"/>
      <c r="E16" s="16"/>
      <c r="F16" s="13" t="s">
        <v>15</v>
      </c>
      <c r="G16" s="15"/>
      <c r="H16" t="s">
        <v>90</v>
      </c>
      <c r="I16" s="13"/>
      <c r="L16" s="14"/>
    </row>
    <row r="18" spans="3:5">
      <c r="C18" s="47" t="s">
        <v>96</v>
      </c>
      <c r="D18" s="48"/>
      <c r="E18" s="49"/>
    </row>
    <row r="19" spans="3:5">
      <c r="C19" s="32" t="s">
        <v>93</v>
      </c>
      <c r="D19" s="32" t="s">
        <v>94</v>
      </c>
      <c r="E19" s="32" t="s">
        <v>95</v>
      </c>
    </row>
    <row r="20" spans="3:5">
      <c r="C20" s="32">
        <v>100</v>
      </c>
      <c r="D20" s="32">
        <v>80</v>
      </c>
      <c r="E20" s="32">
        <v>60</v>
      </c>
    </row>
  </sheetData>
  <sortState ref="A11:M14">
    <sortCondition descending="1" ref="K11:K14"/>
  </sortState>
  <mergeCells count="14">
    <mergeCell ref="G9:G10"/>
    <mergeCell ref="H9:H10"/>
    <mergeCell ref="J9:J10"/>
    <mergeCell ref="L9:L10"/>
    <mergeCell ref="M9:M10"/>
    <mergeCell ref="I9:I10"/>
    <mergeCell ref="K9:K10"/>
    <mergeCell ref="C18:E18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9"/>
  <sheetViews>
    <sheetView view="pageBreakPreview" zoomScale="85" zoomScaleNormal="85" zoomScaleSheetLayoutView="85" workbookViewId="0">
      <selection activeCell="F30" sqref="F30"/>
    </sheetView>
  </sheetViews>
  <sheetFormatPr defaultRowHeight="14.3"/>
  <cols>
    <col min="2" max="2" width="26.5" customWidth="1"/>
    <col min="6" max="6" width="22.875" customWidth="1"/>
    <col min="7" max="7" width="14.375" customWidth="1"/>
    <col min="10" max="11" width="11.375" customWidth="1"/>
    <col min="13" max="13" width="28.5" customWidth="1"/>
  </cols>
  <sheetData>
    <row r="1" spans="1:13" ht="14.45" customHeight="1">
      <c r="G1" s="3" t="s">
        <v>89</v>
      </c>
    </row>
    <row r="2" spans="1:13" ht="14.45" customHeight="1">
      <c r="G2" s="9" t="s">
        <v>9</v>
      </c>
    </row>
    <row r="3" spans="1:13" ht="14.45" customHeight="1">
      <c r="C3" s="11"/>
      <c r="D3" s="11"/>
      <c r="G3" s="5"/>
    </row>
    <row r="4" spans="1:13" ht="14.45" customHeight="1">
      <c r="B4" s="6">
        <v>44849</v>
      </c>
      <c r="C4" s="10"/>
      <c r="D4" s="10"/>
      <c r="F4" s="5"/>
      <c r="G4" s="5" t="s">
        <v>10</v>
      </c>
    </row>
    <row r="5" spans="1:13" ht="14.45" customHeight="1">
      <c r="B5" s="7" t="s">
        <v>11</v>
      </c>
      <c r="F5" s="5"/>
      <c r="G5" s="5" t="s">
        <v>27</v>
      </c>
    </row>
    <row r="6" spans="1:13" ht="14.45" customHeight="1">
      <c r="B6" s="8" t="s">
        <v>12</v>
      </c>
      <c r="F6" s="1"/>
      <c r="G6" s="5" t="s">
        <v>29</v>
      </c>
    </row>
    <row r="7" spans="1:13" ht="14.45" customHeight="1">
      <c r="F7" s="2"/>
      <c r="G7" s="5" t="s">
        <v>21</v>
      </c>
    </row>
    <row r="8" spans="1:13" ht="14.45" customHeight="1">
      <c r="B8" t="s">
        <v>16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18</v>
      </c>
      <c r="H9" s="44" t="s">
        <v>6</v>
      </c>
      <c r="I9" s="45" t="s">
        <v>25</v>
      </c>
      <c r="J9" s="44" t="s">
        <v>17</v>
      </c>
      <c r="K9" s="45" t="s">
        <v>26</v>
      </c>
      <c r="L9" s="44" t="s">
        <v>7</v>
      </c>
      <c r="M9" s="44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6"/>
      <c r="J10" s="44"/>
      <c r="K10" s="46"/>
      <c r="L10" s="44"/>
      <c r="M10" s="44"/>
    </row>
    <row r="11" spans="1:13">
      <c r="A11" s="4"/>
      <c r="B11" s="4"/>
      <c r="C11" s="4"/>
      <c r="D11" s="4"/>
      <c r="E11" s="4"/>
      <c r="F11" s="4"/>
      <c r="G11" s="4"/>
      <c r="H11" s="4"/>
      <c r="I11" s="4">
        <f>IF(D11=24, 2.4, 1)</f>
        <v>1</v>
      </c>
      <c r="J11" s="4"/>
      <c r="K11" s="4">
        <f>J11*I11</f>
        <v>0</v>
      </c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5" spans="1:13">
      <c r="A15" s="13" t="s">
        <v>13</v>
      </c>
      <c r="B15" s="13"/>
      <c r="C15" s="30" t="s">
        <v>91</v>
      </c>
      <c r="D15" s="12"/>
      <c r="E15" s="16"/>
      <c r="F15" s="13" t="s">
        <v>15</v>
      </c>
      <c r="G15" s="15"/>
      <c r="H15" t="s">
        <v>90</v>
      </c>
      <c r="I15" s="13"/>
      <c r="L15" s="14"/>
    </row>
    <row r="17" spans="3:5">
      <c r="C17" s="43" t="s">
        <v>96</v>
      </c>
      <c r="D17" s="43"/>
      <c r="E17" s="43"/>
    </row>
    <row r="18" spans="3:5">
      <c r="C18" s="32" t="s">
        <v>93</v>
      </c>
      <c r="D18" s="32" t="s">
        <v>94</v>
      </c>
      <c r="E18" s="32" t="s">
        <v>95</v>
      </c>
    </row>
    <row r="19" spans="3:5">
      <c r="C19" s="32">
        <v>110</v>
      </c>
      <c r="D19" s="32">
        <v>90</v>
      </c>
      <c r="E19" s="32">
        <v>70</v>
      </c>
    </row>
  </sheetData>
  <mergeCells count="14">
    <mergeCell ref="M9:M10"/>
    <mergeCell ref="G9:G10"/>
    <mergeCell ref="H9:H10"/>
    <mergeCell ref="I9:I10"/>
    <mergeCell ref="J9:J10"/>
    <mergeCell ref="K9:K10"/>
    <mergeCell ref="L9:L10"/>
    <mergeCell ref="C17:E17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63</vt:lpstr>
      <vt:lpstr>68</vt:lpstr>
      <vt:lpstr>73</vt:lpstr>
      <vt:lpstr>78</vt:lpstr>
      <vt:lpstr>85</vt:lpstr>
      <vt:lpstr>95</vt:lpstr>
      <vt:lpstr>95+</vt:lpstr>
      <vt:lpstr>д58</vt:lpstr>
      <vt:lpstr>д63</vt:lpstr>
      <vt:lpstr>д68</vt:lpstr>
      <vt:lpstr>д68+</vt:lpstr>
      <vt:lpstr>Эстафета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</dc:creator>
  <cp:lastModifiedBy>Пользователь</cp:lastModifiedBy>
  <cp:lastPrinted>2022-10-15T09:45:41Z</cp:lastPrinted>
  <dcterms:created xsi:type="dcterms:W3CDTF">2015-06-05T18:17:20Z</dcterms:created>
  <dcterms:modified xsi:type="dcterms:W3CDTF">2022-10-15T09:47:55Z</dcterms:modified>
</cp:coreProperties>
</file>