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8990" windowHeight="810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J14" i="2"/>
  <c r="J15"/>
  <c r="J16"/>
  <c r="J17"/>
  <c r="J18"/>
  <c r="J19"/>
  <c r="J20"/>
  <c r="J21"/>
  <c r="J22"/>
  <c r="J13"/>
  <c r="H14"/>
  <c r="H15"/>
  <c r="H16"/>
  <c r="H17"/>
  <c r="H18"/>
  <c r="H19"/>
  <c r="H20"/>
  <c r="H21"/>
  <c r="H22"/>
  <c r="H13"/>
  <c r="F14"/>
  <c r="F15"/>
  <c r="F16"/>
  <c r="F17"/>
  <c r="F18"/>
  <c r="F19"/>
  <c r="F20"/>
  <c r="F21"/>
  <c r="F22"/>
  <c r="F13"/>
  <c r="D14"/>
  <c r="D15"/>
  <c r="D16"/>
  <c r="K16"/>
  <c r="D17"/>
  <c r="D18"/>
  <c r="D19"/>
  <c r="D20"/>
  <c r="D21"/>
  <c r="D22"/>
  <c r="D13"/>
  <c r="K21"/>
  <c r="K20"/>
  <c r="K22"/>
  <c r="K17"/>
  <c r="K15"/>
  <c r="K14"/>
  <c r="K19"/>
  <c r="K18"/>
  <c r="K13"/>
  <c r="L15"/>
  <c r="L19"/>
  <c r="L22"/>
  <c r="L14"/>
  <c r="L13"/>
  <c r="L18"/>
</calcChain>
</file>

<file path=xl/sharedStrings.xml><?xml version="1.0" encoding="utf-8"?>
<sst xmlns="http://schemas.openxmlformats.org/spreadsheetml/2006/main" count="35" uniqueCount="30">
  <si>
    <t>ПРОТОКОЛ</t>
  </si>
  <si>
    <t>№ п/п</t>
  </si>
  <si>
    <t>Название команды</t>
  </si>
  <si>
    <t>сумма</t>
  </si>
  <si>
    <t>мест</t>
  </si>
  <si>
    <t>место</t>
  </si>
  <si>
    <t>м</t>
  </si>
  <si>
    <t>XVI спартакиады органов местного самоуправления муниципального образования «Город Томск»</t>
  </si>
  <si>
    <t>дата проведения: 19.03.2022</t>
  </si>
  <si>
    <t>место проведения: лыжный комплекс "Кедр", г. Томск, ул. Высоцкого, 7</t>
  </si>
  <si>
    <t>место по итогам 4 эстафет</t>
  </si>
  <si>
    <t>Веселые старты</t>
  </si>
  <si>
    <t>Спортивный судья _______________/</t>
  </si>
  <si>
    <t>«хоккейная»</t>
  </si>
  <si>
    <t>«санная»</t>
  </si>
  <si>
    <t>«лыжная»</t>
  </si>
  <si>
    <t>«бобслейная»</t>
  </si>
  <si>
    <t>время, мин., сек.</t>
  </si>
  <si>
    <t>Социальная сфера</t>
  </si>
  <si>
    <t>МБУ «Административно-хозяйственное управление»</t>
  </si>
  <si>
    <t>Администрация Октябрьского района</t>
  </si>
  <si>
    <t>Дума Города Томска</t>
  </si>
  <si>
    <t>Администрация Города Томска</t>
  </si>
  <si>
    <t>Администрация Ленинского района</t>
  </si>
  <si>
    <t>Департамент управления муниципальной собственностью</t>
  </si>
  <si>
    <t>Департамент финансов</t>
  </si>
  <si>
    <t>Администрация Советского района</t>
  </si>
  <si>
    <t>Администрация Кировского района</t>
  </si>
  <si>
    <t>Общее количество баллов</t>
  </si>
  <si>
    <t>Дмитриева Д.А., СС3К (г. Томск)</t>
  </si>
</sst>
</file>

<file path=xl/styles.xml><?xml version="1.0" encoding="utf-8"?>
<styleSheet xmlns="http://schemas.openxmlformats.org/spreadsheetml/2006/main">
  <numFmts count="1">
    <numFmt numFmtId="171" formatCode="mm:ss.0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47625</xdr:rowOff>
    </xdr:from>
    <xdr:to>
      <xdr:col>1</xdr:col>
      <xdr:colOff>1543050</xdr:colOff>
      <xdr:row>8</xdr:row>
      <xdr:rowOff>152400</xdr:rowOff>
    </xdr:to>
    <xdr:pic>
      <xdr:nvPicPr>
        <xdr:cNvPr id="209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428625"/>
          <a:ext cx="10763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304800</xdr:colOff>
      <xdr:row>3</xdr:row>
      <xdr:rowOff>95250</xdr:rowOff>
    </xdr:from>
    <xdr:to>
      <xdr:col>10</xdr:col>
      <xdr:colOff>704850</xdr:colOff>
      <xdr:row>7</xdr:row>
      <xdr:rowOff>142875</xdr:rowOff>
    </xdr:to>
    <xdr:pic>
      <xdr:nvPicPr>
        <xdr:cNvPr id="2092" name="Рисунок 7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77400" y="666750"/>
          <a:ext cx="11144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5"/>
  <sheetViews>
    <sheetView tabSelected="1" zoomScale="85" zoomScaleNormal="85" workbookViewId="0">
      <selection activeCell="C30" sqref="C30"/>
    </sheetView>
  </sheetViews>
  <sheetFormatPr defaultRowHeight="15"/>
  <cols>
    <col min="1" max="1" width="7" customWidth="1"/>
    <col min="2" max="2" width="40.42578125" customWidth="1"/>
    <col min="3" max="3" width="15.5703125" customWidth="1"/>
    <col min="4" max="4" width="12.140625" customWidth="1"/>
    <col min="5" max="5" width="14.28515625" customWidth="1"/>
    <col min="6" max="6" width="12.42578125" customWidth="1"/>
    <col min="7" max="7" width="14.85546875" customWidth="1"/>
    <col min="8" max="8" width="10.85546875" customWidth="1"/>
    <col min="9" max="9" width="13" customWidth="1"/>
    <col min="10" max="10" width="10.7109375" customWidth="1"/>
    <col min="11" max="11" width="12" customWidth="1"/>
    <col min="12" max="13" width="13.7109375" customWidth="1"/>
    <col min="14" max="14" width="12.140625" customWidth="1"/>
    <col min="18" max="18" width="12" customWidth="1"/>
  </cols>
  <sheetData>
    <row r="4" spans="1:13" ht="18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2"/>
    </row>
    <row r="5" spans="1:13" ht="29.25" customHeight="1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4"/>
    </row>
    <row r="6" spans="1:13" ht="15.75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3"/>
    </row>
    <row r="7" spans="1:13" ht="15.7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3"/>
    </row>
    <row r="8" spans="1:13" ht="15.75">
      <c r="A8" s="4"/>
      <c r="B8" s="4"/>
      <c r="C8" s="20" t="s">
        <v>11</v>
      </c>
      <c r="D8" s="20"/>
      <c r="E8" s="20"/>
      <c r="F8" s="20"/>
      <c r="G8" s="20"/>
      <c r="H8" s="20"/>
      <c r="I8" s="20"/>
      <c r="J8" s="20"/>
      <c r="K8" s="4"/>
      <c r="L8" s="4"/>
      <c r="M8" s="13"/>
    </row>
    <row r="9" spans="1:13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"/>
    </row>
    <row r="10" spans="1:13">
      <c r="A10" s="1"/>
    </row>
    <row r="11" spans="1:13" ht="15.75">
      <c r="A11" s="27" t="s">
        <v>1</v>
      </c>
      <c r="B11" s="27" t="s">
        <v>2</v>
      </c>
      <c r="C11" s="28" t="s">
        <v>13</v>
      </c>
      <c r="D11" s="28"/>
      <c r="E11" s="28" t="s">
        <v>14</v>
      </c>
      <c r="F11" s="28"/>
      <c r="G11" s="28" t="s">
        <v>15</v>
      </c>
      <c r="H11" s="28"/>
      <c r="I11" s="28" t="s">
        <v>16</v>
      </c>
      <c r="J11" s="28"/>
      <c r="K11" s="5" t="s">
        <v>3</v>
      </c>
      <c r="L11" s="27" t="s">
        <v>10</v>
      </c>
      <c r="M11" s="22" t="s">
        <v>28</v>
      </c>
    </row>
    <row r="12" spans="1:13" ht="33" customHeight="1">
      <c r="A12" s="27"/>
      <c r="B12" s="27"/>
      <c r="C12" s="6" t="s">
        <v>17</v>
      </c>
      <c r="D12" s="7" t="s">
        <v>5</v>
      </c>
      <c r="E12" s="6" t="s">
        <v>17</v>
      </c>
      <c r="F12" s="7" t="s">
        <v>5</v>
      </c>
      <c r="G12" s="6" t="s">
        <v>17</v>
      </c>
      <c r="H12" s="7" t="s">
        <v>5</v>
      </c>
      <c r="I12" s="6" t="s">
        <v>6</v>
      </c>
      <c r="J12" s="7" t="s">
        <v>5</v>
      </c>
      <c r="K12" s="5" t="s">
        <v>4</v>
      </c>
      <c r="L12" s="27"/>
      <c r="M12" s="23"/>
    </row>
    <row r="13" spans="1:13" ht="40.15" customHeight="1">
      <c r="A13" s="8">
        <v>1</v>
      </c>
      <c r="B13" s="8" t="s">
        <v>18</v>
      </c>
      <c r="C13" s="17">
        <v>6.8750000000000007E-4</v>
      </c>
      <c r="D13" s="15">
        <f t="shared" ref="D13:D22" si="0">RANK(C13,$C$13:$C$22,1)</f>
        <v>7</v>
      </c>
      <c r="E13" s="17">
        <v>7.8819444444444455E-4</v>
      </c>
      <c r="F13" s="15">
        <f t="shared" ref="F13:F22" si="1">RANK(E13,$E$13:$E$22,1)</f>
        <v>3</v>
      </c>
      <c r="G13" s="17">
        <v>3.0092592592592595E-4</v>
      </c>
      <c r="H13" s="15">
        <f t="shared" ref="H13:H22" si="2">RANK(G13,$G$13:$G$22,1)</f>
        <v>1</v>
      </c>
      <c r="I13" s="18">
        <v>35.799999999999997</v>
      </c>
      <c r="J13" s="15">
        <f>RANK(I13,$I$13:$I$22,0)</f>
        <v>3</v>
      </c>
      <c r="K13" s="16">
        <f t="shared" ref="K13:K22" si="3">SUM(D13,F13,H13,J13)</f>
        <v>14</v>
      </c>
      <c r="L13" s="16">
        <f>_xlfn.RANK.AVG(K13,$K$13:$K$22,1)</f>
        <v>3</v>
      </c>
      <c r="M13" s="16">
        <v>70</v>
      </c>
    </row>
    <row r="14" spans="1:13" ht="40.15" customHeight="1">
      <c r="A14" s="8">
        <v>2</v>
      </c>
      <c r="B14" s="8" t="s">
        <v>24</v>
      </c>
      <c r="C14" s="17">
        <v>5.9722222222222219E-4</v>
      </c>
      <c r="D14" s="15">
        <f t="shared" si="0"/>
        <v>1</v>
      </c>
      <c r="E14" s="17">
        <v>1.1689814814814816E-3</v>
      </c>
      <c r="F14" s="15">
        <f t="shared" si="1"/>
        <v>9</v>
      </c>
      <c r="G14" s="17">
        <v>5.7638888888888887E-4</v>
      </c>
      <c r="H14" s="15">
        <f t="shared" si="2"/>
        <v>7</v>
      </c>
      <c r="I14" s="18">
        <v>33.35</v>
      </c>
      <c r="J14" s="15">
        <f t="shared" ref="J14:J22" si="4">RANK(I14,$I$13:$I$22,0)</f>
        <v>6</v>
      </c>
      <c r="K14" s="16">
        <f t="shared" si="3"/>
        <v>23</v>
      </c>
      <c r="L14" s="16">
        <f t="shared" ref="L14:L22" si="5">_xlfn.RANK.AVG(K14,$K$13:$K$22,1)</f>
        <v>5</v>
      </c>
      <c r="M14" s="16">
        <v>64</v>
      </c>
    </row>
    <row r="15" spans="1:13" ht="40.15" customHeight="1">
      <c r="A15" s="8">
        <v>3</v>
      </c>
      <c r="B15" s="9" t="s">
        <v>19</v>
      </c>
      <c r="C15" s="17">
        <v>6.2731481481481481E-4</v>
      </c>
      <c r="D15" s="15">
        <f t="shared" si="0"/>
        <v>5</v>
      </c>
      <c r="E15" s="17">
        <v>6.5972222222222213E-4</v>
      </c>
      <c r="F15" s="15">
        <f t="shared" si="1"/>
        <v>2</v>
      </c>
      <c r="G15" s="17">
        <v>5.1041666666666672E-4</v>
      </c>
      <c r="H15" s="15">
        <f t="shared" si="2"/>
        <v>3</v>
      </c>
      <c r="I15" s="18">
        <v>42.8</v>
      </c>
      <c r="J15" s="15">
        <f t="shared" si="4"/>
        <v>1</v>
      </c>
      <c r="K15" s="16">
        <f t="shared" si="3"/>
        <v>11</v>
      </c>
      <c r="L15" s="16">
        <f t="shared" si="5"/>
        <v>2</v>
      </c>
      <c r="M15" s="16">
        <v>74</v>
      </c>
    </row>
    <row r="16" spans="1:13" ht="40.15" customHeight="1">
      <c r="A16" s="8">
        <v>4</v>
      </c>
      <c r="B16" s="10" t="s">
        <v>22</v>
      </c>
      <c r="C16" s="17">
        <v>6.2268518518518521E-4</v>
      </c>
      <c r="D16" s="15">
        <f t="shared" si="0"/>
        <v>4</v>
      </c>
      <c r="E16" s="17">
        <v>8.449074074074075E-4</v>
      </c>
      <c r="F16" s="15">
        <f t="shared" si="1"/>
        <v>4</v>
      </c>
      <c r="G16" s="17">
        <v>7.5462962962962973E-4</v>
      </c>
      <c r="H16" s="15">
        <f t="shared" si="2"/>
        <v>10</v>
      </c>
      <c r="I16" s="18">
        <v>32.35</v>
      </c>
      <c r="J16" s="15">
        <f t="shared" si="4"/>
        <v>8</v>
      </c>
      <c r="K16" s="16">
        <f t="shared" si="3"/>
        <v>26</v>
      </c>
      <c r="L16" s="16">
        <v>6</v>
      </c>
      <c r="M16" s="16">
        <v>62</v>
      </c>
    </row>
    <row r="17" spans="1:13" ht="40.15" customHeight="1">
      <c r="A17" s="8">
        <v>5</v>
      </c>
      <c r="B17" s="8" t="s">
        <v>27</v>
      </c>
      <c r="C17" s="17">
        <v>6.5393518518518524E-4</v>
      </c>
      <c r="D17" s="15">
        <f t="shared" si="0"/>
        <v>6</v>
      </c>
      <c r="E17" s="17">
        <v>1.0243055555555556E-3</v>
      </c>
      <c r="F17" s="15">
        <f t="shared" si="1"/>
        <v>7</v>
      </c>
      <c r="G17" s="17">
        <v>6.8055555555555545E-4</v>
      </c>
      <c r="H17" s="15">
        <f t="shared" si="2"/>
        <v>9</v>
      </c>
      <c r="I17" s="18">
        <v>33.85</v>
      </c>
      <c r="J17" s="15">
        <f t="shared" si="4"/>
        <v>4</v>
      </c>
      <c r="K17" s="16">
        <f t="shared" si="3"/>
        <v>26</v>
      </c>
      <c r="L17" s="16">
        <v>6</v>
      </c>
      <c r="M17" s="16">
        <v>62</v>
      </c>
    </row>
    <row r="18" spans="1:13" ht="40.15" customHeight="1">
      <c r="A18" s="8">
        <v>6</v>
      </c>
      <c r="B18" s="10" t="s">
        <v>21</v>
      </c>
      <c r="C18" s="17">
        <v>6.134259259259259E-4</v>
      </c>
      <c r="D18" s="15">
        <f t="shared" si="0"/>
        <v>3</v>
      </c>
      <c r="E18" s="17">
        <v>9.6064814814814808E-4</v>
      </c>
      <c r="F18" s="15">
        <f t="shared" si="1"/>
        <v>6</v>
      </c>
      <c r="G18" s="17">
        <v>3.1250000000000001E-4</v>
      </c>
      <c r="H18" s="15">
        <f t="shared" si="2"/>
        <v>2</v>
      </c>
      <c r="I18" s="18">
        <v>27.65</v>
      </c>
      <c r="J18" s="15">
        <f t="shared" si="4"/>
        <v>9</v>
      </c>
      <c r="K18" s="16">
        <f t="shared" si="3"/>
        <v>20</v>
      </c>
      <c r="L18" s="16">
        <f t="shared" si="5"/>
        <v>4</v>
      </c>
      <c r="M18" s="16">
        <v>66</v>
      </c>
    </row>
    <row r="19" spans="1:13" ht="40.15" customHeight="1">
      <c r="A19" s="8">
        <v>7</v>
      </c>
      <c r="B19" s="9" t="s">
        <v>20</v>
      </c>
      <c r="C19" s="17">
        <v>7.9976851851851856E-4</v>
      </c>
      <c r="D19" s="15">
        <f t="shared" si="0"/>
        <v>9</v>
      </c>
      <c r="E19" s="17">
        <v>1.175925925925926E-3</v>
      </c>
      <c r="F19" s="15">
        <f t="shared" si="1"/>
        <v>10</v>
      </c>
      <c r="G19" s="17">
        <v>5.7407407407407407E-4</v>
      </c>
      <c r="H19" s="15">
        <f t="shared" si="2"/>
        <v>6</v>
      </c>
      <c r="I19" s="18">
        <v>22.4</v>
      </c>
      <c r="J19" s="15">
        <f t="shared" si="4"/>
        <v>10</v>
      </c>
      <c r="K19" s="16">
        <f t="shared" si="3"/>
        <v>35</v>
      </c>
      <c r="L19" s="16">
        <f t="shared" si="5"/>
        <v>10</v>
      </c>
      <c r="M19" s="16">
        <v>54</v>
      </c>
    </row>
    <row r="20" spans="1:13" ht="40.15" customHeight="1">
      <c r="A20" s="8">
        <v>8</v>
      </c>
      <c r="B20" s="11" t="s">
        <v>23</v>
      </c>
      <c r="C20" s="17">
        <v>8.2986111111111119E-4</v>
      </c>
      <c r="D20" s="15">
        <f t="shared" si="0"/>
        <v>10</v>
      </c>
      <c r="E20" s="17">
        <v>9.0277777777777784E-4</v>
      </c>
      <c r="F20" s="15">
        <f t="shared" si="1"/>
        <v>5</v>
      </c>
      <c r="G20" s="17">
        <v>6.3657407407407402E-4</v>
      </c>
      <c r="H20" s="15">
        <f t="shared" si="2"/>
        <v>8</v>
      </c>
      <c r="I20" s="18">
        <v>33.5</v>
      </c>
      <c r="J20" s="15">
        <f t="shared" si="4"/>
        <v>5</v>
      </c>
      <c r="K20" s="16">
        <f t="shared" si="3"/>
        <v>28</v>
      </c>
      <c r="L20" s="16">
        <v>8</v>
      </c>
      <c r="M20" s="16">
        <v>58</v>
      </c>
    </row>
    <row r="21" spans="1:13" ht="40.15" customHeight="1">
      <c r="A21" s="8">
        <v>9</v>
      </c>
      <c r="B21" s="9" t="s">
        <v>26</v>
      </c>
      <c r="C21" s="17">
        <v>6.9444444444444447E-4</v>
      </c>
      <c r="D21" s="15">
        <f t="shared" si="0"/>
        <v>8</v>
      </c>
      <c r="E21" s="17">
        <v>1.1342592592592591E-3</v>
      </c>
      <c r="F21" s="15">
        <f t="shared" si="1"/>
        <v>8</v>
      </c>
      <c r="G21" s="17">
        <v>5.5555555555555556E-4</v>
      </c>
      <c r="H21" s="15">
        <f t="shared" si="2"/>
        <v>5</v>
      </c>
      <c r="I21" s="18">
        <v>33.200000000000003</v>
      </c>
      <c r="J21" s="15">
        <f t="shared" si="4"/>
        <v>7</v>
      </c>
      <c r="K21" s="16">
        <f t="shared" si="3"/>
        <v>28</v>
      </c>
      <c r="L21" s="16">
        <v>8</v>
      </c>
      <c r="M21" s="16">
        <v>58</v>
      </c>
    </row>
    <row r="22" spans="1:13" ht="40.15" customHeight="1">
      <c r="A22" s="8">
        <v>10</v>
      </c>
      <c r="B22" s="10" t="s">
        <v>25</v>
      </c>
      <c r="C22" s="17">
        <v>6.0069444444444439E-4</v>
      </c>
      <c r="D22" s="15">
        <f t="shared" si="0"/>
        <v>2</v>
      </c>
      <c r="E22" s="17">
        <v>6.3425925925925922E-4</v>
      </c>
      <c r="F22" s="15">
        <f t="shared" si="1"/>
        <v>1</v>
      </c>
      <c r="G22" s="17">
        <v>5.4861111111111104E-4</v>
      </c>
      <c r="H22" s="15">
        <f t="shared" si="2"/>
        <v>4</v>
      </c>
      <c r="I22" s="18">
        <v>38.9</v>
      </c>
      <c r="J22" s="15">
        <f t="shared" si="4"/>
        <v>2</v>
      </c>
      <c r="K22" s="16">
        <f t="shared" si="3"/>
        <v>9</v>
      </c>
      <c r="L22" s="16">
        <f t="shared" si="5"/>
        <v>1</v>
      </c>
      <c r="M22" s="16">
        <v>80</v>
      </c>
    </row>
    <row r="23" spans="1:13" ht="18.75">
      <c r="A23" s="2"/>
    </row>
    <row r="24" spans="1:13" ht="18.75">
      <c r="A24" s="2" t="s">
        <v>12</v>
      </c>
      <c r="B24" s="3"/>
      <c r="C24" s="24" t="s">
        <v>29</v>
      </c>
      <c r="D24" s="25"/>
      <c r="E24" s="25"/>
    </row>
    <row r="25" spans="1:13" ht="18.75">
      <c r="A25" s="2"/>
      <c r="B25" s="3"/>
      <c r="C25" s="3"/>
      <c r="D25" s="3"/>
    </row>
  </sheetData>
  <mergeCells count="14">
    <mergeCell ref="G11:H11"/>
    <mergeCell ref="I11:J11"/>
    <mergeCell ref="C8:J8"/>
    <mergeCell ref="L11:L12"/>
    <mergeCell ref="M11:M12"/>
    <mergeCell ref="C24:E24"/>
    <mergeCell ref="A4:L4"/>
    <mergeCell ref="A5:L5"/>
    <mergeCell ref="A6:L6"/>
    <mergeCell ref="A7:L7"/>
    <mergeCell ref="A11:A12"/>
    <mergeCell ref="B11:B12"/>
    <mergeCell ref="C11:D11"/>
    <mergeCell ref="E11:F11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2022-09-22T07:12:30Z</dcterms:modified>
</cp:coreProperties>
</file>